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65431" windowWidth="10845" windowHeight="10245" tabRatio="936" activeTab="1"/>
  </bookViews>
  <sheets>
    <sheet name="Cover Page" sheetId="1" r:id="rId1"/>
    <sheet name="Executive Summary" sheetId="2" r:id="rId2"/>
    <sheet name=" Cost Breakdown" sheetId="3" r:id="rId3"/>
    <sheet name="Inlet Works" sheetId="4" r:id="rId4"/>
    <sheet name="Preliminary Treatment" sheetId="5" r:id="rId5"/>
    <sheet name="Settlement Tanks" sheetId="6" r:id="rId6"/>
    <sheet name="Activated Sludge" sheetId="7" r:id="rId7"/>
    <sheet name="Disinfection" sheetId="8" r:id="rId8"/>
    <sheet name="Clearwater Tanks" sheetId="9" r:id="rId9"/>
    <sheet name="Outfall" sheetId="10" r:id="rId10"/>
    <sheet name="Control Admin" sheetId="11" r:id="rId11"/>
    <sheet name="Pumping Stations" sheetId="12" r:id="rId12"/>
    <sheet name="Other Buildings" sheetId="13" r:id="rId13"/>
    <sheet name="Sludge Treatment" sheetId="14" r:id="rId14"/>
    <sheet name="Pipelines" sheetId="15" r:id="rId15"/>
    <sheet name="Manholes" sheetId="16" r:id="rId16"/>
    <sheet name="Service Reservoirs" sheetId="17" r:id="rId17"/>
    <sheet name="Sewer Overflows" sheetId="18" r:id="rId18"/>
    <sheet name="Other Works" sheetId="19" r:id="rId19"/>
    <sheet name="Site Clearance" sheetId="20" r:id="rId20"/>
    <sheet name="Landscaping" sheetId="21" r:id="rId21"/>
    <sheet name="Project Indirects" sheetId="22" r:id="rId22"/>
  </sheets>
  <definedNames>
    <definedName name="csDesignMode">1</definedName>
    <definedName name="_xlnm.Print_Area" localSheetId="2">' Cost Breakdown'!$A$1:$M$22</definedName>
  </definedNames>
  <calcPr fullCalcOnLoad="1"/>
</workbook>
</file>

<file path=xl/sharedStrings.xml><?xml version="1.0" encoding="utf-8"?>
<sst xmlns="http://schemas.openxmlformats.org/spreadsheetml/2006/main" count="166" uniqueCount="87">
  <si>
    <t>Cost</t>
  </si>
  <si>
    <t>TOTAL</t>
  </si>
  <si>
    <t>VAT exclusive</t>
  </si>
  <si>
    <t>VAT</t>
  </si>
  <si>
    <t>% of total cost</t>
  </si>
  <si>
    <t>Notes</t>
  </si>
  <si>
    <t>Capital Works Management Framework</t>
  </si>
  <si>
    <t>Project Title</t>
  </si>
  <si>
    <t>Sponsoring Agency</t>
  </si>
  <si>
    <t>Project number</t>
  </si>
  <si>
    <t>Sanctioning Authority</t>
  </si>
  <si>
    <t>Procurement System</t>
  </si>
  <si>
    <t>Report Author</t>
  </si>
  <si>
    <t>Project Description</t>
  </si>
  <si>
    <t>Project Address</t>
  </si>
  <si>
    <t>Project Team</t>
  </si>
  <si>
    <t>Client's Representative</t>
  </si>
  <si>
    <t>Architectural</t>
  </si>
  <si>
    <t>Engineering</t>
  </si>
  <si>
    <t>Quantity Surveying</t>
  </si>
  <si>
    <t>Other</t>
  </si>
  <si>
    <t xml:space="preserve"> </t>
  </si>
  <si>
    <t>Date</t>
  </si>
  <si>
    <t>EXECUTIVE SUMMARY</t>
  </si>
  <si>
    <t>Item</t>
  </si>
  <si>
    <t>Cost (excl. VAT)</t>
  </si>
  <si>
    <t>Cost Breakdown</t>
  </si>
  <si>
    <t>Total Cost from Cost Breakdown:</t>
  </si>
  <si>
    <t>Complete blue cells on this worksheet and on the Cost Breakdown worksheet.</t>
  </si>
  <si>
    <t>Excluding VAT</t>
  </si>
  <si>
    <t>of which</t>
  </si>
  <si>
    <t>Liable for VAT @ 0% or exempt</t>
  </si>
  <si>
    <t>VAT Total</t>
  </si>
  <si>
    <t>Grand total including VAT</t>
  </si>
  <si>
    <t>Liable for VAT @ 13.5%</t>
  </si>
  <si>
    <t>Costing Document (Civil Engineering Works)</t>
  </si>
  <si>
    <t>Site Clearance</t>
  </si>
  <si>
    <t>CO 2.2a: Outline Cost Plan</t>
  </si>
  <si>
    <t xml:space="preserve">Civil </t>
  </si>
  <si>
    <t>Mechanical and Electrical</t>
  </si>
  <si>
    <t>Civil cost</t>
  </si>
  <si>
    <t>Mechanical and electrical cost</t>
  </si>
  <si>
    <t>Preliminary Treatment</t>
  </si>
  <si>
    <t>Settlement/Sedimentation Tanks</t>
  </si>
  <si>
    <t>Activated Sludge/Filters</t>
  </si>
  <si>
    <t>Disinfection</t>
  </si>
  <si>
    <t>Outfall/trunkmain</t>
  </si>
  <si>
    <t>Control/Administration Buildings</t>
  </si>
  <si>
    <t>Pumping stations</t>
  </si>
  <si>
    <t>Other buildings</t>
  </si>
  <si>
    <t>Sludge treatment tanks and buildings</t>
  </si>
  <si>
    <t>Pipelines</t>
  </si>
  <si>
    <t>Manhole/valve chambers</t>
  </si>
  <si>
    <t>Service reservoirs</t>
  </si>
  <si>
    <t>Combined sewer overflows</t>
  </si>
  <si>
    <t xml:space="preserve">Other works </t>
  </si>
  <si>
    <t>Landscaping</t>
  </si>
  <si>
    <t>Subtotal</t>
  </si>
  <si>
    <t>Project Indirects</t>
  </si>
  <si>
    <t>Subtotal civil, mechanical and electrical</t>
  </si>
  <si>
    <t>Preliminary treatment</t>
  </si>
  <si>
    <t>Settlement/sedimentation tanks</t>
  </si>
  <si>
    <t>Activated sludge/filters</t>
  </si>
  <si>
    <t>Clearwater/storm water tanks</t>
  </si>
  <si>
    <t>Control/administration buildings</t>
  </si>
  <si>
    <t xml:space="preserve">Site clearance </t>
  </si>
  <si>
    <t xml:space="preserve">Inlet/intake works </t>
  </si>
  <si>
    <t>Inlet/Intake Works</t>
  </si>
  <si>
    <t>Clearwater/Storm Water Tanks</t>
  </si>
  <si>
    <t>Outfall/Trunkmain</t>
  </si>
  <si>
    <t>Pumping Stations</t>
  </si>
  <si>
    <t>Other Buildings</t>
  </si>
  <si>
    <t>Sludge Treatment Tanks and Buildings</t>
  </si>
  <si>
    <t>Manhole/Valve Chambers</t>
  </si>
  <si>
    <t>Service Reservoirs</t>
  </si>
  <si>
    <t>Combined Sewer Overflows</t>
  </si>
  <si>
    <t>Other Works</t>
  </si>
  <si>
    <t>Cost per</t>
  </si>
  <si>
    <t>Civil cost/</t>
  </si>
  <si>
    <t>Mechanical and electrical cost/</t>
  </si>
  <si>
    <t>Water Services</t>
  </si>
  <si>
    <t>m of piping</t>
  </si>
  <si>
    <t>Cost Document (Civil Engineering Works) Water Services</t>
  </si>
  <si>
    <t>Document Reference CO 2.2a V 1.1</t>
  </si>
  <si>
    <t>© Department of Public Expenditure and Reform 2013</t>
  </si>
  <si>
    <t xml:space="preserve">Published by:  Department of Public Expenditure and Reform
Government Buildings
Merrion Street
Dublin 2
</t>
  </si>
  <si>
    <t>Liable for VAT @ 23%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</si>
</sst>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[$-F800]dddd\,\ mmmm\ dd\,\ yyyy"/>
    <numFmt numFmtId="176" formatCode="[$-1809]dd\ mmmm\ yyyy"/>
  </numFmts>
  <fonts count="53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6"/>
      <color indexed="23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4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3" fillId="34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>
      <alignment horizontal="right" wrapText="1"/>
    </xf>
    <xf numFmtId="0" fontId="0" fillId="0" borderId="12" xfId="0" applyBorder="1" applyAlignment="1">
      <alignment/>
    </xf>
    <xf numFmtId="0" fontId="0" fillId="34" borderId="13" xfId="0" applyFont="1" applyFill="1" applyBorder="1" applyAlignment="1" applyProtection="1">
      <alignment horizontal="left" wrapText="1"/>
      <protection locked="0"/>
    </xf>
    <xf numFmtId="4" fontId="0" fillId="34" borderId="14" xfId="0" applyNumberFormat="1" applyFont="1" applyFill="1" applyBorder="1" applyAlignment="1" applyProtection="1">
      <alignment/>
      <protection locked="0"/>
    </xf>
    <xf numFmtId="0" fontId="10" fillId="0" borderId="0" xfId="57" applyFont="1" applyAlignment="1">
      <alignment vertical="top" wrapText="1"/>
      <protection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4" fillId="0" borderId="0" xfId="0" applyFont="1" applyAlignment="1">
      <alignment horizontal="right" vertical="top"/>
    </xf>
    <xf numFmtId="3" fontId="3" fillId="0" borderId="16" xfId="0" applyNumberFormat="1" applyFont="1" applyBorder="1" applyAlignment="1">
      <alignment/>
    </xf>
    <xf numFmtId="0" fontId="0" fillId="35" borderId="0" xfId="0" applyFont="1" applyFill="1" applyAlignment="1" applyProtection="1">
      <alignment/>
      <protection locked="0"/>
    </xf>
    <xf numFmtId="0" fontId="14" fillId="33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41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14" fontId="0" fillId="34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4" fontId="0" fillId="34" borderId="17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right" vertical="top"/>
    </xf>
    <xf numFmtId="4" fontId="0" fillId="0" borderId="0" xfId="0" applyNumberFormat="1" applyAlignment="1">
      <alignment/>
    </xf>
    <xf numFmtId="4" fontId="0" fillId="0" borderId="18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3" fillId="32" borderId="0" xfId="0" applyNumberFormat="1" applyFont="1" applyFill="1" applyBorder="1" applyAlignment="1">
      <alignment horizontal="center"/>
    </xf>
    <xf numFmtId="3" fontId="0" fillId="36" borderId="19" xfId="0" applyNumberFormat="1" applyFill="1" applyBorder="1" applyAlignment="1" applyProtection="1">
      <alignment/>
      <protection locked="0"/>
    </xf>
    <xf numFmtId="4" fontId="3" fillId="32" borderId="0" xfId="0" applyNumberFormat="1" applyFont="1" applyFill="1" applyBorder="1" applyAlignment="1">
      <alignment horizontal="center" wrapText="1"/>
    </xf>
    <xf numFmtId="4" fontId="3" fillId="32" borderId="0" xfId="0" applyNumberFormat="1" applyFont="1" applyFill="1" applyBorder="1" applyAlignment="1">
      <alignment/>
    </xf>
    <xf numFmtId="0" fontId="0" fillId="35" borderId="19" xfId="0" applyFont="1" applyFill="1" applyBorder="1" applyAlignment="1" applyProtection="1">
      <alignment/>
      <protection locked="0"/>
    </xf>
    <xf numFmtId="0" fontId="2" fillId="37" borderId="0" xfId="0" applyFont="1" applyFill="1" applyAlignment="1">
      <alignment horizontal="right"/>
    </xf>
    <xf numFmtId="0" fontId="0" fillId="37" borderId="0" xfId="0" applyFill="1" applyAlignment="1">
      <alignment/>
    </xf>
    <xf numFmtId="0" fontId="3" fillId="38" borderId="19" xfId="0" applyFont="1" applyFill="1" applyBorder="1" applyAlignment="1">
      <alignment horizontal="right" vertical="center"/>
    </xf>
    <xf numFmtId="0" fontId="0" fillId="37" borderId="19" xfId="0" applyFill="1" applyBorder="1" applyAlignment="1">
      <alignment/>
    </xf>
    <xf numFmtId="3" fontId="0" fillId="38" borderId="19" xfId="0" applyNumberFormat="1" applyFill="1" applyBorder="1" applyAlignment="1">
      <alignment/>
    </xf>
    <xf numFmtId="0" fontId="0" fillId="38" borderId="19" xfId="0" applyFill="1" applyBorder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34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34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2" borderId="0" xfId="0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4" fontId="0" fillId="32" borderId="0" xfId="0" applyNumberFormat="1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23" xfId="57" applyFont="1" applyBorder="1" applyAlignment="1">
      <alignment vertical="top" wrapText="1"/>
      <protection/>
    </xf>
    <xf numFmtId="0" fontId="3" fillId="0" borderId="24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68"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5">
      <selection activeCell="B38" sqref="B38"/>
    </sheetView>
  </sheetViews>
  <sheetFormatPr defaultColWidth="9.140625" defaultRowHeight="12.75"/>
  <cols>
    <col min="1" max="1" width="14.00390625" style="0" customWidth="1"/>
    <col min="2" max="2" width="65.421875" style="0" customWidth="1"/>
  </cols>
  <sheetData>
    <row r="1" ht="12.75">
      <c r="A1" s="2"/>
    </row>
    <row r="2" ht="20.25">
      <c r="B2" s="16" t="s">
        <v>6</v>
      </c>
    </row>
    <row r="3" ht="20.25">
      <c r="B3" s="17"/>
    </row>
    <row r="4" ht="12.75">
      <c r="B4" s="18"/>
    </row>
    <row r="5" ht="20.25">
      <c r="B5" s="19" t="s">
        <v>35</v>
      </c>
    </row>
    <row r="6" ht="20.25">
      <c r="B6" s="43" t="s">
        <v>80</v>
      </c>
    </row>
    <row r="7" ht="12.75">
      <c r="B7" s="18"/>
    </row>
    <row r="8" ht="20.25">
      <c r="B8" s="19" t="str">
        <f>'Executive Summary'!$A$2</f>
        <v>CO 2.2a: Outline Cost Plan</v>
      </c>
    </row>
    <row r="12" ht="12.75">
      <c r="B12" s="80" t="s">
        <v>82</v>
      </c>
    </row>
    <row r="13" ht="12.75">
      <c r="B13" s="80" t="s">
        <v>83</v>
      </c>
    </row>
    <row r="15" ht="12.75">
      <c r="B15" s="81">
        <v>41500</v>
      </c>
    </row>
    <row r="19" spans="1:3" ht="15" customHeight="1">
      <c r="A19" s="24" t="s">
        <v>21</v>
      </c>
      <c r="C19" s="21"/>
    </row>
    <row r="20" spans="2:3" ht="15">
      <c r="B20" s="82" t="s">
        <v>84</v>
      </c>
      <c r="C20" s="21"/>
    </row>
    <row r="21" spans="2:3" ht="15.75">
      <c r="B21" s="20"/>
      <c r="C21" s="21"/>
    </row>
    <row r="22" spans="2:3" ht="15.75">
      <c r="B22" s="20"/>
      <c r="C22" s="21"/>
    </row>
    <row r="23" spans="2:3" ht="15">
      <c r="B23" s="83" t="s">
        <v>85</v>
      </c>
      <c r="C23" s="21"/>
    </row>
    <row r="24" spans="2:3" ht="15">
      <c r="B24" s="83"/>
      <c r="C24" s="21"/>
    </row>
    <row r="25" spans="2:3" ht="15.75">
      <c r="B25" s="83"/>
      <c r="C25" s="22"/>
    </row>
    <row r="26" ht="12.75">
      <c r="B26" s="83"/>
    </row>
    <row r="27" ht="12.75">
      <c r="B27" s="83"/>
    </row>
    <row r="28" ht="12.75">
      <c r="B28" s="23"/>
    </row>
    <row r="29" ht="12.75">
      <c r="B29" s="23"/>
    </row>
  </sheetData>
  <sheetProtection password="DB6D" sheet="1" objects="1" scenarios="1" selectLockedCells="1" selectUnlockedCells="1"/>
  <mergeCells count="1">
    <mergeCell ref="B23:B27"/>
  </mergeCells>
  <printOptions/>
  <pageMargins left="0.7" right="0.7" top="3.37" bottom="0.75" header="0.3" footer="0.3"/>
  <pageSetup horizontalDpi="600" verticalDpi="600" orientation="portrait" paperSize="9" r:id="rId1"/>
  <rowBreaks count="1" manualBreakCount="1">
    <brk id="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69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Breakdown'!C11,' Cost Breakdown'!G11)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47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Breakdown'!C12,' Cost Breakdown'!G12)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70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Breakdown'!C13,' Cost Breakdown'!G13)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71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Breakdown'!C14,' Cost Breakdown'!G14)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72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Breakdown'!C15,' Cost Breakdown'!G15)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51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Breakdown'!C16,' Cost Breakdown'!G16)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23" dxfId="1" operator="equal" stopIfTrue="1">
      <formula>SUM(D6:D199)</formula>
    </cfRule>
    <cfRule type="cellIs" priority="24" dxfId="0" operator="notEqual" stopIfTrue="1">
      <formula>SUM(D6:D199)</formula>
    </cfRule>
  </conditionalFormatting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73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Breakdown'!C17,' Cost Breakdown'!G17)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25" dxfId="1" operator="equal" stopIfTrue="1">
      <formula>SUM(D6:D199)</formula>
    </cfRule>
    <cfRule type="cellIs" priority="26" dxfId="0" operator="notEqual" stopIfTrue="1">
      <formula>SUM(D6:D199)</formula>
    </cfRule>
  </conditionalFormatting>
  <conditionalFormatting sqref="F3">
    <cfRule type="cellIs" priority="23" dxfId="1" operator="equal" stopIfTrue="1">
      <formula>SUM(D6:D199)</formula>
    </cfRule>
    <cfRule type="cellIs" priority="24" dxfId="0" operator="notEqual" stopIfTrue="1">
      <formula>SUM(D6:D199)</formula>
    </cfRule>
  </conditionalFormatting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74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Breakdown'!C18,' Cost Breakdown'!G18)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27" dxfId="1" operator="equal" stopIfTrue="1">
      <formula>SUM(D6:D199)</formula>
    </cfRule>
    <cfRule type="cellIs" priority="28" dxfId="0" operator="notEqual" stopIfTrue="1">
      <formula>SUM(D6:D199)</formula>
    </cfRule>
  </conditionalFormatting>
  <conditionalFormatting sqref="F3">
    <cfRule type="cellIs" priority="25" dxfId="1" operator="equal" stopIfTrue="1">
      <formula>SUM(D6:D199)</formula>
    </cfRule>
    <cfRule type="cellIs" priority="26" dxfId="0" operator="notEqual" stopIfTrue="1">
      <formula>SUM(D6:D199)</formula>
    </cfRule>
  </conditionalFormatting>
  <conditionalFormatting sqref="F3">
    <cfRule type="cellIs" priority="23" dxfId="1" operator="equal" stopIfTrue="1">
      <formula>SUM(D6:D199)</formula>
    </cfRule>
    <cfRule type="cellIs" priority="24" dxfId="0" operator="notEqual" stopIfTrue="1">
      <formula>SUM(D6:D199)</formula>
    </cfRule>
  </conditionalFormatting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1" thickBot="1">
      <c r="B1" s="103" t="s">
        <v>75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Breakdown'!C19,' Cost Breakdown'!G19)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29" dxfId="1" operator="equal" stopIfTrue="1">
      <formula>SUM(D6:D199)</formula>
    </cfRule>
    <cfRule type="cellIs" priority="30" dxfId="0" operator="notEqual" stopIfTrue="1">
      <formula>SUM(D6:D199)</formula>
    </cfRule>
  </conditionalFormatting>
  <conditionalFormatting sqref="F3">
    <cfRule type="cellIs" priority="27" dxfId="1" operator="equal" stopIfTrue="1">
      <formula>SUM(D6:D199)</formula>
    </cfRule>
    <cfRule type="cellIs" priority="28" dxfId="0" operator="notEqual" stopIfTrue="1">
      <formula>SUM(D6:D199)</formula>
    </cfRule>
  </conditionalFormatting>
  <conditionalFormatting sqref="F3">
    <cfRule type="cellIs" priority="25" dxfId="1" operator="equal" stopIfTrue="1">
      <formula>SUM(D6:D199)</formula>
    </cfRule>
    <cfRule type="cellIs" priority="26" dxfId="0" operator="notEqual" stopIfTrue="1">
      <formula>SUM(D6:D199)</formula>
    </cfRule>
  </conditionalFormatting>
  <conditionalFormatting sqref="F3">
    <cfRule type="cellIs" priority="23" dxfId="1" operator="equal" stopIfTrue="1">
      <formula>SUM(D6:D199)</formula>
    </cfRule>
    <cfRule type="cellIs" priority="24" dxfId="0" operator="notEqual" stopIfTrue="1">
      <formula>SUM(D6:D199)</formula>
    </cfRule>
  </conditionalFormatting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1" customHeight="1" thickBot="1">
      <c r="B1" s="103" t="s">
        <v>76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Breakdown'!C20,' Cost Breakdown'!G20)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31" dxfId="1" operator="equal" stopIfTrue="1">
      <formula>SUM(D6:D199)</formula>
    </cfRule>
    <cfRule type="cellIs" priority="32" dxfId="0" operator="notEqual" stopIfTrue="1">
      <formula>SUM(D6:D199)</formula>
    </cfRule>
  </conditionalFormatting>
  <conditionalFormatting sqref="F3">
    <cfRule type="cellIs" priority="29" dxfId="1" operator="equal" stopIfTrue="1">
      <formula>SUM(D6:D199)</formula>
    </cfRule>
    <cfRule type="cellIs" priority="30" dxfId="0" operator="notEqual" stopIfTrue="1">
      <formula>SUM(D6:D199)</formula>
    </cfRule>
  </conditionalFormatting>
  <conditionalFormatting sqref="F3">
    <cfRule type="cellIs" priority="27" dxfId="1" operator="equal" stopIfTrue="1">
      <formula>SUM(D6:D199)</formula>
    </cfRule>
    <cfRule type="cellIs" priority="28" dxfId="0" operator="notEqual" stopIfTrue="1">
      <formula>SUM(D6:D199)</formula>
    </cfRule>
  </conditionalFormatting>
  <conditionalFormatting sqref="F3">
    <cfRule type="cellIs" priority="25" dxfId="1" operator="equal" stopIfTrue="1">
      <formula>SUM(D6:D199)</formula>
    </cfRule>
    <cfRule type="cellIs" priority="26" dxfId="0" operator="notEqual" stopIfTrue="1">
      <formula>SUM(D6:D199)</formula>
    </cfRule>
  </conditionalFormatting>
  <conditionalFormatting sqref="F3">
    <cfRule type="cellIs" priority="23" dxfId="1" operator="equal" stopIfTrue="1">
      <formula>SUM(D6:D199)</formula>
    </cfRule>
    <cfRule type="cellIs" priority="24" dxfId="0" operator="notEqual" stopIfTrue="1">
      <formula>SUM(D6:D199)</formula>
    </cfRule>
  </conditionalFormatting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32.00390625" style="0" customWidth="1"/>
    <col min="2" max="2" width="2.140625" style="0" customWidth="1"/>
    <col min="3" max="4" width="14.28125" style="0" customWidth="1"/>
    <col min="5" max="5" width="25.140625" style="0" customWidth="1"/>
  </cols>
  <sheetData>
    <row r="1" spans="1:11" ht="24.75" customHeight="1">
      <c r="A1" s="91" t="s">
        <v>28</v>
      </c>
      <c r="B1" s="91"/>
      <c r="C1" s="91"/>
      <c r="D1" s="91"/>
      <c r="E1" s="91"/>
      <c r="F1" s="84"/>
      <c r="G1" s="85"/>
      <c r="H1" s="85"/>
      <c r="I1" s="85"/>
      <c r="J1" s="85"/>
      <c r="K1" s="85"/>
    </row>
    <row r="2" spans="1:5" ht="30" customHeight="1">
      <c r="A2" s="25" t="s">
        <v>37</v>
      </c>
      <c r="B2" s="92" t="s">
        <v>23</v>
      </c>
      <c r="C2" s="93"/>
      <c r="D2" s="93"/>
      <c r="E2" s="93"/>
    </row>
    <row r="3" ht="13.5" thickBot="1">
      <c r="A3" s="11"/>
    </row>
    <row r="4" spans="1:6" ht="13.5" thickBot="1">
      <c r="A4" s="26" t="s">
        <v>12</v>
      </c>
      <c r="C4" s="86"/>
      <c r="D4" s="87"/>
      <c r="E4" s="88"/>
      <c r="F4" s="27"/>
    </row>
    <row r="5" spans="1:3" ht="12.75">
      <c r="A5" s="13" t="s">
        <v>22</v>
      </c>
      <c r="C5" s="54"/>
    </row>
    <row r="6" ht="5.25" customHeight="1" thickBot="1"/>
    <row r="7" spans="1:8" ht="13.5" thickBot="1">
      <c r="A7" s="13" t="s">
        <v>7</v>
      </c>
      <c r="C7" s="86"/>
      <c r="D7" s="89"/>
      <c r="E7" s="88"/>
      <c r="H7" s="39"/>
    </row>
    <row r="8" spans="1:3" ht="13.5" thickBot="1">
      <c r="A8" s="13" t="s">
        <v>9</v>
      </c>
      <c r="C8" s="28"/>
    </row>
    <row r="9" spans="1:5" ht="13.5" thickBot="1">
      <c r="A9" s="13" t="s">
        <v>8</v>
      </c>
      <c r="C9" s="86"/>
      <c r="D9" s="89"/>
      <c r="E9" s="90"/>
    </row>
    <row r="10" spans="1:5" ht="13.5" thickBot="1">
      <c r="A10" s="13" t="s">
        <v>10</v>
      </c>
      <c r="C10" s="86"/>
      <c r="D10" s="89"/>
      <c r="E10" s="88"/>
    </row>
    <row r="11" spans="1:5" ht="13.5" thickBot="1">
      <c r="A11" s="13" t="s">
        <v>11</v>
      </c>
      <c r="C11" s="86"/>
      <c r="D11" s="89"/>
      <c r="E11" s="88"/>
    </row>
    <row r="12" ht="4.5" customHeight="1" thickBot="1">
      <c r="A12" s="12"/>
    </row>
    <row r="13" spans="1:5" ht="50.25" customHeight="1" thickBot="1">
      <c r="A13" s="40" t="s">
        <v>13</v>
      </c>
      <c r="C13" s="86"/>
      <c r="D13" s="89"/>
      <c r="E13" s="88"/>
    </row>
    <row r="14" spans="1:5" ht="12.75">
      <c r="A14" s="13"/>
      <c r="C14" s="78"/>
      <c r="D14" s="79" t="s">
        <v>81</v>
      </c>
      <c r="E14" s="62"/>
    </row>
    <row r="15" ht="6.75" customHeight="1" thickBot="1">
      <c r="A15" s="13"/>
    </row>
    <row r="16" spans="1:5" ht="13.5" thickBot="1">
      <c r="A16" s="13" t="s">
        <v>14</v>
      </c>
      <c r="C16" s="86"/>
      <c r="D16" s="89"/>
      <c r="E16" s="88"/>
    </row>
    <row r="17" ht="7.5" customHeight="1">
      <c r="A17" s="12"/>
    </row>
    <row r="18" ht="13.5" thickBot="1">
      <c r="A18" s="13" t="s">
        <v>15</v>
      </c>
    </row>
    <row r="19" spans="1:5" ht="13.5" thickBot="1">
      <c r="A19" s="12" t="s">
        <v>16</v>
      </c>
      <c r="C19" s="86"/>
      <c r="D19" s="89"/>
      <c r="E19" s="88"/>
    </row>
    <row r="20" spans="1:5" ht="13.5" thickBot="1">
      <c r="A20" s="12" t="s">
        <v>17</v>
      </c>
      <c r="C20" s="86"/>
      <c r="D20" s="89"/>
      <c r="E20" s="88"/>
    </row>
    <row r="21" spans="1:5" ht="13.5" thickBot="1">
      <c r="A21" s="12" t="s">
        <v>18</v>
      </c>
      <c r="C21" s="86"/>
      <c r="D21" s="89"/>
      <c r="E21" s="88"/>
    </row>
    <row r="22" spans="1:5" ht="13.5" thickBot="1">
      <c r="A22" s="12" t="s">
        <v>19</v>
      </c>
      <c r="C22" s="86"/>
      <c r="D22" s="89"/>
      <c r="E22" s="88"/>
    </row>
    <row r="23" spans="1:5" ht="13.5" thickBot="1">
      <c r="A23" s="12" t="s">
        <v>20</v>
      </c>
      <c r="C23" s="86"/>
      <c r="D23" s="89"/>
      <c r="E23" s="88"/>
    </row>
    <row r="25" spans="3:8" ht="18.75" customHeight="1">
      <c r="C25" s="10" t="s">
        <v>0</v>
      </c>
      <c r="D25" s="10" t="s">
        <v>77</v>
      </c>
      <c r="H25" s="39"/>
    </row>
    <row r="26" spans="3:8" ht="12.75" customHeight="1">
      <c r="C26" s="10"/>
      <c r="D26" s="10" t="str">
        <f>D14</f>
        <v>m of piping</v>
      </c>
      <c r="H26" s="33"/>
    </row>
    <row r="27" spans="3:4" ht="14.25" customHeight="1">
      <c r="C27" s="94" t="s">
        <v>29</v>
      </c>
      <c r="D27" s="93"/>
    </row>
    <row r="28" spans="1:4" ht="18.75" customHeight="1">
      <c r="A28" s="55" t="s">
        <v>38</v>
      </c>
      <c r="C28" s="60">
        <f>' Cost Breakdown'!C24</f>
        <v>0</v>
      </c>
      <c r="D28">
        <f>IF($C$14=0,,C28/$C$14)</f>
        <v>0</v>
      </c>
    </row>
    <row r="29" spans="1:4" ht="18.75" customHeight="1">
      <c r="A29" s="55" t="s">
        <v>39</v>
      </c>
      <c r="C29" s="60">
        <f>' Cost Breakdown'!G24</f>
        <v>0</v>
      </c>
      <c r="D29">
        <f>IF($C$14=0,,C29/$C$14)</f>
        <v>0</v>
      </c>
    </row>
    <row r="30" spans="1:4" ht="18.75" customHeight="1">
      <c r="A30" s="55" t="s">
        <v>58</v>
      </c>
      <c r="C30" s="60">
        <f>' Cost Breakdown'!C29</f>
        <v>0</v>
      </c>
      <c r="D30">
        <f>IF($C$14=0,,C30/$C$14)</f>
        <v>0</v>
      </c>
    </row>
    <row r="31" ht="18.75" customHeight="1"/>
    <row r="32" spans="1:4" ht="13.5" thickBot="1">
      <c r="A32" s="15" t="s">
        <v>1</v>
      </c>
      <c r="C32" s="9">
        <f>' Cost Breakdown'!C31</f>
        <v>0</v>
      </c>
      <c r="D32" s="63">
        <f>SUM(D28:D30)</f>
        <v>0</v>
      </c>
    </row>
    <row r="33" spans="1:4" ht="12.75">
      <c r="A33" s="15"/>
      <c r="C33" s="14"/>
      <c r="D33" s="14"/>
    </row>
    <row r="34" spans="1:4" ht="12.75">
      <c r="A34" s="72" t="s">
        <v>30</v>
      </c>
      <c r="B34" s="73"/>
      <c r="C34" s="73"/>
      <c r="D34" s="10" t="s">
        <v>3</v>
      </c>
    </row>
    <row r="35" spans="1:4" ht="12.75">
      <c r="A35" s="74" t="s">
        <v>86</v>
      </c>
      <c r="B35" s="75"/>
      <c r="C35" s="68"/>
      <c r="D35" s="76">
        <f>C35*0.215</f>
        <v>0</v>
      </c>
    </row>
    <row r="36" spans="1:7" ht="12.75">
      <c r="A36" s="74" t="s">
        <v>31</v>
      </c>
      <c r="B36" s="75"/>
      <c r="C36" s="68"/>
      <c r="D36" s="76">
        <v>0</v>
      </c>
      <c r="G36" s="27"/>
    </row>
    <row r="37" spans="1:4" ht="12.75">
      <c r="A37" s="74" t="s">
        <v>34</v>
      </c>
      <c r="B37" s="75"/>
      <c r="C37" s="76">
        <f>C32-C35-C36</f>
        <v>0</v>
      </c>
      <c r="D37" s="76">
        <f>C37*0.135</f>
        <v>0</v>
      </c>
    </row>
    <row r="38" spans="1:4" ht="12.75">
      <c r="A38" s="77"/>
      <c r="B38" s="75"/>
      <c r="C38" s="74" t="s">
        <v>32</v>
      </c>
      <c r="D38" s="76">
        <f>SUM(D35:D37)</f>
        <v>0</v>
      </c>
    </row>
    <row r="39" ht="13.5" thickBot="1"/>
    <row r="40" spans="1:3" ht="13.5" thickBot="1">
      <c r="A40" s="15" t="s">
        <v>33</v>
      </c>
      <c r="C40" s="41">
        <f>C32+D38</f>
        <v>0</v>
      </c>
    </row>
    <row r="41" ht="12.75" customHeight="1"/>
  </sheetData>
  <sheetProtection password="DB6D" sheet="1" selectLockedCells="1"/>
  <mergeCells count="16">
    <mergeCell ref="C27:D27"/>
    <mergeCell ref="C22:E22"/>
    <mergeCell ref="C23:E23"/>
    <mergeCell ref="C11:E11"/>
    <mergeCell ref="C13:E13"/>
    <mergeCell ref="C16:E16"/>
    <mergeCell ref="C19:E19"/>
    <mergeCell ref="C21:E21"/>
    <mergeCell ref="F1:K1"/>
    <mergeCell ref="C4:E4"/>
    <mergeCell ref="C7:E7"/>
    <mergeCell ref="C9:E9"/>
    <mergeCell ref="C10:E10"/>
    <mergeCell ref="C20:E20"/>
    <mergeCell ref="A1:E1"/>
    <mergeCell ref="B2:E2"/>
  </mergeCells>
  <dataValidations count="1">
    <dataValidation type="list" allowBlank="1" showInputMessage="1" showErrorMessage="1" sqref="A2">
      <formula1>"CO 2.2a: Outline Cost Plan, CO 2.2b: Outline Cost Plan (Revised), CO 2.2c: Tender Cost Analysis, CO 2.2d: Analysis of Outturn Costs"</formula1>
    </dataValidation>
  </dataValidations>
  <printOptions/>
  <pageMargins left="0.75" right="0.75" top="0.39" bottom="0.35" header="0.4" footer="0.3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1" customHeight="1" thickBot="1">
      <c r="B1" s="103" t="s">
        <v>36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Breakdown'!C21,' Cost Breakdown'!G21)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31" dxfId="1" operator="equal" stopIfTrue="1">
      <formula>SUM(D6:D199)</formula>
    </cfRule>
    <cfRule type="cellIs" priority="32" dxfId="0" operator="notEqual" stopIfTrue="1">
      <formula>SUM(D6:D199)</formula>
    </cfRule>
  </conditionalFormatting>
  <conditionalFormatting sqref="F3">
    <cfRule type="cellIs" priority="29" dxfId="1" operator="equal" stopIfTrue="1">
      <formula>SUM(D6:D199)</formula>
    </cfRule>
    <cfRule type="cellIs" priority="30" dxfId="0" operator="notEqual" stopIfTrue="1">
      <formula>SUM(D6:D199)</formula>
    </cfRule>
  </conditionalFormatting>
  <conditionalFormatting sqref="F3">
    <cfRule type="cellIs" priority="27" dxfId="1" operator="equal" stopIfTrue="1">
      <formula>SUM(D6:D199)</formula>
    </cfRule>
    <cfRule type="cellIs" priority="28" dxfId="0" operator="notEqual" stopIfTrue="1">
      <formula>SUM(D6:D199)</formula>
    </cfRule>
  </conditionalFormatting>
  <conditionalFormatting sqref="F3">
    <cfRule type="cellIs" priority="25" dxfId="1" operator="equal" stopIfTrue="1">
      <formula>SUM(D6:D199)</formula>
    </cfRule>
    <cfRule type="cellIs" priority="26" dxfId="0" operator="notEqual" stopIfTrue="1">
      <formula>SUM(D6:D199)</formula>
    </cfRule>
  </conditionalFormatting>
  <conditionalFormatting sqref="F3">
    <cfRule type="cellIs" priority="23" dxfId="1" operator="equal" stopIfTrue="1">
      <formula>SUM(D6:D199)</formula>
    </cfRule>
    <cfRule type="cellIs" priority="24" dxfId="0" operator="notEqual" stopIfTrue="1">
      <formula>SUM(D6:D199)</formula>
    </cfRule>
  </conditionalFormatting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1" customHeight="1" thickBot="1">
      <c r="B1" s="103" t="s">
        <v>56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Breakdown'!C22,' Cost Breakdown'!G22)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31" dxfId="1" operator="equal" stopIfTrue="1">
      <formula>SUM(D6:D199)</formula>
    </cfRule>
    <cfRule type="cellIs" priority="32" dxfId="0" operator="notEqual" stopIfTrue="1">
      <formula>SUM(D6:D199)</formula>
    </cfRule>
  </conditionalFormatting>
  <conditionalFormatting sqref="F3">
    <cfRule type="cellIs" priority="29" dxfId="1" operator="equal" stopIfTrue="1">
      <formula>SUM(D6:D199)</formula>
    </cfRule>
    <cfRule type="cellIs" priority="30" dxfId="0" operator="notEqual" stopIfTrue="1">
      <formula>SUM(D6:D199)</formula>
    </cfRule>
  </conditionalFormatting>
  <conditionalFormatting sqref="F3">
    <cfRule type="cellIs" priority="27" dxfId="1" operator="equal" stopIfTrue="1">
      <formula>SUM(D6:D199)</formula>
    </cfRule>
    <cfRule type="cellIs" priority="28" dxfId="0" operator="notEqual" stopIfTrue="1">
      <formula>SUM(D6:D199)</formula>
    </cfRule>
  </conditionalFormatting>
  <conditionalFormatting sqref="F3">
    <cfRule type="cellIs" priority="25" dxfId="1" operator="equal" stopIfTrue="1">
      <formula>SUM(D6:D199)</formula>
    </cfRule>
    <cfRule type="cellIs" priority="26" dxfId="0" operator="notEqual" stopIfTrue="1">
      <formula>SUM(D6:D199)</formula>
    </cfRule>
  </conditionalFormatting>
  <conditionalFormatting sqref="F3">
    <cfRule type="cellIs" priority="23" dxfId="1" operator="equal" stopIfTrue="1">
      <formula>SUM(D6:D199)</formula>
    </cfRule>
    <cfRule type="cellIs" priority="24" dxfId="0" operator="notEqual" stopIfTrue="1">
      <formula>SUM(D6:D199)</formula>
    </cfRule>
  </conditionalFormatting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1" customHeight="1" thickBot="1">
      <c r="B1" s="103" t="s">
        <v>58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Breakdown'!C29,' Cost Breakdown'!G29)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31" dxfId="1" operator="equal" stopIfTrue="1">
      <formula>SUM(D6:D199)</formula>
    </cfRule>
    <cfRule type="cellIs" priority="32" dxfId="0" operator="notEqual" stopIfTrue="1">
      <formula>SUM(D6:D199)</formula>
    </cfRule>
  </conditionalFormatting>
  <conditionalFormatting sqref="F3">
    <cfRule type="cellIs" priority="29" dxfId="1" operator="equal" stopIfTrue="1">
      <formula>SUM(D6:D199)</formula>
    </cfRule>
    <cfRule type="cellIs" priority="30" dxfId="0" operator="notEqual" stopIfTrue="1">
      <formula>SUM(D6:D199)</formula>
    </cfRule>
  </conditionalFormatting>
  <conditionalFormatting sqref="F3">
    <cfRule type="cellIs" priority="27" dxfId="1" operator="equal" stopIfTrue="1">
      <formula>SUM(D6:D199)</formula>
    </cfRule>
    <cfRule type="cellIs" priority="28" dxfId="0" operator="notEqual" stopIfTrue="1">
      <formula>SUM(D6:D199)</formula>
    </cfRule>
  </conditionalFormatting>
  <conditionalFormatting sqref="F3">
    <cfRule type="cellIs" priority="25" dxfId="1" operator="equal" stopIfTrue="1">
      <formula>SUM(D6:D199)</formula>
    </cfRule>
    <cfRule type="cellIs" priority="26" dxfId="0" operator="notEqual" stopIfTrue="1">
      <formula>SUM(D6:D199)</formula>
    </cfRule>
  </conditionalFormatting>
  <conditionalFormatting sqref="F3">
    <cfRule type="cellIs" priority="23" dxfId="1" operator="equal" stopIfTrue="1">
      <formula>SUM(D6:D199)</formula>
    </cfRule>
    <cfRule type="cellIs" priority="24" dxfId="0" operator="notEqual" stopIfTrue="1">
      <formula>SUM(D6:D199)</formula>
    </cfRule>
  </conditionalFormatting>
  <conditionalFormatting sqref="F3">
    <cfRule type="cellIs" priority="21" dxfId="1" operator="equal" stopIfTrue="1">
      <formula>SUM(D6:D199)</formula>
    </cfRule>
    <cfRule type="cellIs" priority="22" dxfId="0" operator="notEqual" stopIfTrue="1">
      <formula>SUM(D6:D199)</formula>
    </cfRule>
  </conditionalFormatting>
  <conditionalFormatting sqref="F3">
    <cfRule type="cellIs" priority="19" dxfId="1" operator="equal" stopIfTrue="1">
      <formula>SUM(D6:D199)</formula>
    </cfRule>
    <cfRule type="cellIs" priority="20" dxfId="0" operator="notEqual" stopIfTrue="1">
      <formula>SUM(D6:D199)</formula>
    </cfRule>
  </conditionalFormatting>
  <conditionalFormatting sqref="F3">
    <cfRule type="cellIs" priority="17" dxfId="1" operator="equal" stopIfTrue="1">
      <formula>SUM(D6:D199)</formula>
    </cfRule>
    <cfRule type="cellIs" priority="18" dxfId="0" operator="notEqual" stopIfTrue="1">
      <formula>SUM(D6:D199)</formula>
    </cfRule>
  </conditionalFormatting>
  <conditionalFormatting sqref="F3">
    <cfRule type="cellIs" priority="15" dxfId="1" operator="equal" stopIfTrue="1">
      <formula>SUM(D6:D199)</formula>
    </cfRule>
    <cfRule type="cellIs" priority="16" dxfId="0" operator="notEqual" stopIfTrue="1">
      <formula>SUM(D6:D199)</formula>
    </cfRule>
  </conditionalFormatting>
  <conditionalFormatting sqref="F3">
    <cfRule type="cellIs" priority="13" dxfId="1" operator="equal" stopIfTrue="1">
      <formula>SUM(D6:D199)</formula>
    </cfRule>
    <cfRule type="cellIs" priority="14" dxfId="0" operator="notEqual" stopIfTrue="1">
      <formula>SUM(D6:D199)</formula>
    </cfRule>
  </conditionalFormatting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57421875" style="45" customWidth="1"/>
    <col min="2" max="2" width="35.28125" style="6" bestFit="1" customWidth="1"/>
    <col min="3" max="3" width="16.140625" style="7" customWidth="1"/>
    <col min="4" max="4" width="2.00390625" style="7" customWidth="1"/>
    <col min="5" max="5" width="14.140625" style="7" customWidth="1"/>
    <col min="6" max="6" width="2.00390625" style="7" customWidth="1"/>
    <col min="7" max="7" width="14.421875" style="7" customWidth="1"/>
    <col min="8" max="8" width="1.7109375" style="7" customWidth="1"/>
    <col min="9" max="9" width="17.8515625" style="7" customWidth="1"/>
    <col min="10" max="10" width="2.00390625" style="7" customWidth="1"/>
    <col min="11" max="11" width="10.140625" style="7" customWidth="1"/>
    <col min="12" max="12" width="2.28125" style="2" customWidth="1"/>
    <col min="13" max="13" width="56.57421875" style="2" customWidth="1"/>
  </cols>
  <sheetData>
    <row r="1" spans="3:10" ht="40.5" customHeight="1">
      <c r="C1" s="95" t="s">
        <v>26</v>
      </c>
      <c r="D1" s="95"/>
      <c r="E1" s="96"/>
      <c r="F1" s="96"/>
      <c r="G1" s="96"/>
      <c r="H1" s="96"/>
      <c r="I1" s="96"/>
      <c r="J1" s="96"/>
    </row>
    <row r="2" spans="1:13" ht="12.75" customHeight="1">
      <c r="A2" s="44"/>
      <c r="B2" s="3"/>
      <c r="C2" s="100" t="s">
        <v>2</v>
      </c>
      <c r="D2" s="100"/>
      <c r="E2" s="100"/>
      <c r="F2" s="100"/>
      <c r="G2" s="100"/>
      <c r="H2" s="100"/>
      <c r="I2" s="100"/>
      <c r="J2" s="65"/>
      <c r="K2" s="98" t="s">
        <v>4</v>
      </c>
      <c r="L2" s="66"/>
      <c r="M2" s="97" t="s">
        <v>5</v>
      </c>
    </row>
    <row r="3" spans="1:13" ht="25.5">
      <c r="A3" s="44"/>
      <c r="B3" s="3"/>
      <c r="C3" s="101" t="s">
        <v>40</v>
      </c>
      <c r="D3" s="67"/>
      <c r="E3" s="67" t="s">
        <v>78</v>
      </c>
      <c r="F3" s="67"/>
      <c r="G3" s="98" t="s">
        <v>41</v>
      </c>
      <c r="H3" s="67"/>
      <c r="I3" s="69" t="s">
        <v>79</v>
      </c>
      <c r="J3" s="65"/>
      <c r="K3" s="98"/>
      <c r="L3" s="66"/>
      <c r="M3" s="97"/>
    </row>
    <row r="4" spans="1:13" ht="12.75">
      <c r="A4" s="44"/>
      <c r="B4" s="3"/>
      <c r="C4" s="102"/>
      <c r="D4" s="67"/>
      <c r="E4" s="67" t="str">
        <f>'Executive Summary'!D14</f>
        <v>m of piping</v>
      </c>
      <c r="F4" s="67"/>
      <c r="G4" s="102"/>
      <c r="H4" s="70"/>
      <c r="I4" s="67" t="str">
        <f>'Executive Summary'!D14</f>
        <v>m of piping</v>
      </c>
      <c r="J4" s="64"/>
      <c r="K4" s="98"/>
      <c r="L4" s="66"/>
      <c r="M4" s="97"/>
    </row>
    <row r="5" spans="1:13" ht="13.5" thickBot="1">
      <c r="A5" s="46">
        <v>1</v>
      </c>
      <c r="B5" s="4" t="s">
        <v>66</v>
      </c>
      <c r="C5" s="56"/>
      <c r="E5" s="7">
        <f>IF('Executive Summary'!$C$14=0,,C5/'Executive Summary'!$C$14)</f>
        <v>0</v>
      </c>
      <c r="G5" s="56"/>
      <c r="I5" s="7">
        <f>IF('Executive Summary'!$C$14=0,,G5/'Executive Summary'!$C$14)</f>
        <v>0</v>
      </c>
      <c r="K5" s="7">
        <f aca="true" t="shared" si="0" ref="K5:K22">IF($C$24=0,,C5/$C$24*100)</f>
        <v>0</v>
      </c>
      <c r="M5" s="71"/>
    </row>
    <row r="6" spans="1:13" ht="13.5" thickBot="1">
      <c r="A6" s="46">
        <v>2</v>
      </c>
      <c r="B6" s="4" t="s">
        <v>60</v>
      </c>
      <c r="C6" s="29"/>
      <c r="E6" s="7">
        <f>IF('Executive Summary'!$C$14=0,,C6/'Executive Summary'!$C$14)</f>
        <v>0</v>
      </c>
      <c r="G6" s="29"/>
      <c r="I6" s="7">
        <f>IF('Executive Summary'!$C$14=0,,G6/'Executive Summary'!$C$14)</f>
        <v>0</v>
      </c>
      <c r="K6" s="7">
        <f t="shared" si="0"/>
        <v>0</v>
      </c>
      <c r="M6" s="71"/>
    </row>
    <row r="7" spans="1:13" ht="13.5" thickBot="1">
      <c r="A7" s="46">
        <v>3</v>
      </c>
      <c r="B7" s="4" t="s">
        <v>61</v>
      </c>
      <c r="C7" s="29"/>
      <c r="E7" s="7">
        <f>IF('Executive Summary'!$C$14=0,,C7/'Executive Summary'!$C$14)</f>
        <v>0</v>
      </c>
      <c r="G7" s="29"/>
      <c r="I7" s="7">
        <f>IF('Executive Summary'!$C$14=0,,G7/'Executive Summary'!$C$14)</f>
        <v>0</v>
      </c>
      <c r="K7" s="7">
        <f t="shared" si="0"/>
        <v>0</v>
      </c>
      <c r="M7" s="71"/>
    </row>
    <row r="8" spans="1:13" ht="13.5" thickBot="1">
      <c r="A8" s="46">
        <v>4</v>
      </c>
      <c r="B8" s="4" t="s">
        <v>62</v>
      </c>
      <c r="C8" s="29"/>
      <c r="E8" s="7">
        <f>IF('Executive Summary'!$C$14=0,,C8/'Executive Summary'!$C$14)</f>
        <v>0</v>
      </c>
      <c r="G8" s="29"/>
      <c r="I8" s="7">
        <f>IF('Executive Summary'!$C$14=0,,G8/'Executive Summary'!$C$14)</f>
        <v>0</v>
      </c>
      <c r="K8" s="7">
        <f t="shared" si="0"/>
        <v>0</v>
      </c>
      <c r="M8" s="71"/>
    </row>
    <row r="9" spans="1:13" ht="13.5" thickBot="1">
      <c r="A9" s="46">
        <v>5</v>
      </c>
      <c r="B9" s="4" t="s">
        <v>45</v>
      </c>
      <c r="C9" s="29"/>
      <c r="E9" s="7">
        <f>IF('Executive Summary'!$C$14=0,,C9/'Executive Summary'!$C$14)</f>
        <v>0</v>
      </c>
      <c r="G9" s="29"/>
      <c r="I9" s="7">
        <f>IF('Executive Summary'!$C$14=0,,G9/'Executive Summary'!$C$14)</f>
        <v>0</v>
      </c>
      <c r="K9" s="7">
        <f t="shared" si="0"/>
        <v>0</v>
      </c>
      <c r="M9" s="71"/>
    </row>
    <row r="10" spans="1:13" ht="13.5" thickBot="1">
      <c r="A10" s="46">
        <v>6</v>
      </c>
      <c r="B10" s="4" t="s">
        <v>63</v>
      </c>
      <c r="C10" s="29"/>
      <c r="E10" s="7">
        <f>IF('Executive Summary'!$C$14=0,,C10/'Executive Summary'!$C$14)</f>
        <v>0</v>
      </c>
      <c r="G10" s="29"/>
      <c r="I10" s="7">
        <f>IF('Executive Summary'!$C$14=0,,G10/'Executive Summary'!$C$14)</f>
        <v>0</v>
      </c>
      <c r="K10" s="7">
        <f t="shared" si="0"/>
        <v>0</v>
      </c>
      <c r="M10" s="71"/>
    </row>
    <row r="11" spans="1:13" ht="13.5" thickBot="1">
      <c r="A11" s="44">
        <v>7</v>
      </c>
      <c r="B11" s="4" t="s">
        <v>46</v>
      </c>
      <c r="C11" s="29"/>
      <c r="E11" s="7">
        <f>IF('Executive Summary'!$C$14=0,,C11/'Executive Summary'!$C$14)</f>
        <v>0</v>
      </c>
      <c r="G11" s="29"/>
      <c r="I11" s="7">
        <f>IF('Executive Summary'!$C$14=0,,G11/'Executive Summary'!$C$14)</f>
        <v>0</v>
      </c>
      <c r="K11" s="7">
        <f t="shared" si="0"/>
        <v>0</v>
      </c>
      <c r="M11" s="71"/>
    </row>
    <row r="12" spans="1:13" ht="13.5" thickBot="1">
      <c r="A12" s="46">
        <v>8</v>
      </c>
      <c r="B12" s="4" t="s">
        <v>64</v>
      </c>
      <c r="C12" s="29"/>
      <c r="E12" s="7">
        <f>IF('Executive Summary'!$C$14=0,,C12/'Executive Summary'!$C$14)</f>
        <v>0</v>
      </c>
      <c r="G12" s="29"/>
      <c r="I12" s="7">
        <f>IF('Executive Summary'!$C$14=0,,G12/'Executive Summary'!$C$14)</f>
        <v>0</v>
      </c>
      <c r="K12" s="7">
        <f t="shared" si="0"/>
        <v>0</v>
      </c>
      <c r="M12" s="71"/>
    </row>
    <row r="13" spans="1:13" ht="13.5" thickBot="1">
      <c r="A13" s="46">
        <v>9</v>
      </c>
      <c r="B13" s="4" t="s">
        <v>48</v>
      </c>
      <c r="C13" s="29"/>
      <c r="E13" s="7">
        <f>IF('Executive Summary'!$C$14=0,,C13/'Executive Summary'!$C$14)</f>
        <v>0</v>
      </c>
      <c r="G13" s="29"/>
      <c r="I13" s="7">
        <f>IF('Executive Summary'!$C$14=0,,G13/'Executive Summary'!$C$14)</f>
        <v>0</v>
      </c>
      <c r="K13" s="7">
        <f t="shared" si="0"/>
        <v>0</v>
      </c>
      <c r="M13" s="71"/>
    </row>
    <row r="14" spans="1:13" ht="13.5" thickBot="1">
      <c r="A14" s="46">
        <v>10</v>
      </c>
      <c r="B14" s="4" t="s">
        <v>49</v>
      </c>
      <c r="C14" s="29"/>
      <c r="E14" s="7">
        <f>IF('Executive Summary'!$C$14=0,,C14/'Executive Summary'!$C$14)</f>
        <v>0</v>
      </c>
      <c r="G14" s="29"/>
      <c r="I14" s="7">
        <f>IF('Executive Summary'!$C$14=0,,G14/'Executive Summary'!$C$14)</f>
        <v>0</v>
      </c>
      <c r="K14" s="7">
        <f t="shared" si="0"/>
        <v>0</v>
      </c>
      <c r="M14" s="71"/>
    </row>
    <row r="15" spans="1:13" ht="13.5" thickBot="1">
      <c r="A15" s="46">
        <v>11</v>
      </c>
      <c r="B15" s="4" t="s">
        <v>50</v>
      </c>
      <c r="C15" s="29"/>
      <c r="E15" s="7">
        <f>IF('Executive Summary'!$C$14=0,,C15/'Executive Summary'!$C$14)</f>
        <v>0</v>
      </c>
      <c r="G15" s="29"/>
      <c r="I15" s="7">
        <f>IF('Executive Summary'!$C$14=0,,G15/'Executive Summary'!$C$14)</f>
        <v>0</v>
      </c>
      <c r="K15" s="7">
        <f t="shared" si="0"/>
        <v>0</v>
      </c>
      <c r="M15" s="71"/>
    </row>
    <row r="16" spans="1:13" ht="13.5" thickBot="1">
      <c r="A16" s="46">
        <v>12</v>
      </c>
      <c r="B16" s="4" t="s">
        <v>51</v>
      </c>
      <c r="C16" s="29"/>
      <c r="E16" s="7">
        <f>IF('Executive Summary'!$C$14=0,,C16/'Executive Summary'!$C$14)</f>
        <v>0</v>
      </c>
      <c r="G16" s="29"/>
      <c r="I16" s="7">
        <f>IF('Executive Summary'!$C$14=0,,G16/'Executive Summary'!$C$14)</f>
        <v>0</v>
      </c>
      <c r="K16" s="7">
        <f t="shared" si="0"/>
        <v>0</v>
      </c>
      <c r="M16" s="71"/>
    </row>
    <row r="17" spans="1:13" ht="13.5" thickBot="1">
      <c r="A17" s="46">
        <v>13</v>
      </c>
      <c r="B17" s="4" t="s">
        <v>52</v>
      </c>
      <c r="C17" s="29"/>
      <c r="E17" s="7">
        <f>IF('Executive Summary'!$C$14=0,,C17/'Executive Summary'!$C$14)</f>
        <v>0</v>
      </c>
      <c r="G17" s="29"/>
      <c r="I17" s="7">
        <f>IF('Executive Summary'!$C$14=0,,G17/'Executive Summary'!$C$14)</f>
        <v>0</v>
      </c>
      <c r="K17" s="7">
        <f t="shared" si="0"/>
        <v>0</v>
      </c>
      <c r="M17" s="71"/>
    </row>
    <row r="18" spans="1:13" ht="13.5" thickBot="1">
      <c r="A18" s="44">
        <v>14</v>
      </c>
      <c r="B18" s="4" t="s">
        <v>53</v>
      </c>
      <c r="C18" s="29"/>
      <c r="E18" s="7">
        <f>IF('Executive Summary'!$C$14=0,,C18/'Executive Summary'!$C$14)</f>
        <v>0</v>
      </c>
      <c r="G18" s="29"/>
      <c r="I18" s="7">
        <f>IF('Executive Summary'!$C$14=0,,G18/'Executive Summary'!$C$14)</f>
        <v>0</v>
      </c>
      <c r="K18" s="7">
        <f t="shared" si="0"/>
        <v>0</v>
      </c>
      <c r="M18" s="71"/>
    </row>
    <row r="19" spans="1:13" ht="13.5" thickBot="1">
      <c r="A19" s="44">
        <v>15</v>
      </c>
      <c r="B19" s="4" t="s">
        <v>54</v>
      </c>
      <c r="C19" s="29"/>
      <c r="E19" s="7">
        <f>IF('Executive Summary'!$C$14=0,,C19/'Executive Summary'!$C$14)</f>
        <v>0</v>
      </c>
      <c r="G19" s="29"/>
      <c r="I19" s="7">
        <f>IF('Executive Summary'!$C$14=0,,G19/'Executive Summary'!$C$14)</f>
        <v>0</v>
      </c>
      <c r="K19" s="7">
        <f t="shared" si="0"/>
        <v>0</v>
      </c>
      <c r="M19" s="71"/>
    </row>
    <row r="20" spans="1:13" ht="13.5" thickBot="1">
      <c r="A20" s="46">
        <v>16</v>
      </c>
      <c r="B20" s="4" t="s">
        <v>55</v>
      </c>
      <c r="C20" s="29"/>
      <c r="E20" s="7">
        <f>IF('Executive Summary'!$C$14=0,,C20/'Executive Summary'!$C$14)</f>
        <v>0</v>
      </c>
      <c r="G20" s="29"/>
      <c r="I20" s="7">
        <f>IF('Executive Summary'!$C$14=0,,G20/'Executive Summary'!$C$14)</f>
        <v>0</v>
      </c>
      <c r="K20" s="7">
        <f t="shared" si="0"/>
        <v>0</v>
      </c>
      <c r="M20" s="71"/>
    </row>
    <row r="21" spans="1:13" ht="13.5" thickBot="1">
      <c r="A21" s="46">
        <v>17</v>
      </c>
      <c r="B21" s="4" t="s">
        <v>65</v>
      </c>
      <c r="C21" s="29"/>
      <c r="E21" s="7">
        <f>IF('Executive Summary'!$C$14=0,,C21/'Executive Summary'!$C$14)</f>
        <v>0</v>
      </c>
      <c r="G21" s="29"/>
      <c r="I21" s="7">
        <f>IF('Executive Summary'!$C$14=0,,G21/'Executive Summary'!$C$14)</f>
        <v>0</v>
      </c>
      <c r="K21" s="7">
        <f t="shared" si="0"/>
        <v>0</v>
      </c>
      <c r="M21" s="71"/>
    </row>
    <row r="22" spans="1:13" ht="13.5" thickBot="1">
      <c r="A22" s="46">
        <v>18</v>
      </c>
      <c r="B22" s="4" t="s">
        <v>56</v>
      </c>
      <c r="C22" s="29"/>
      <c r="E22" s="7">
        <f>IF('Executive Summary'!$C$14=0,,C22/'Executive Summary'!$C$14)</f>
        <v>0</v>
      </c>
      <c r="G22" s="29"/>
      <c r="I22" s="7">
        <f>IF('Executive Summary'!$C$14=0,,G22/'Executive Summary'!$C$14)</f>
        <v>0</v>
      </c>
      <c r="K22" s="7">
        <f t="shared" si="0"/>
        <v>0</v>
      </c>
      <c r="M22" s="42"/>
    </row>
    <row r="23" ht="12.75">
      <c r="E23" s="49"/>
    </row>
    <row r="24" spans="2:11" ht="12.75">
      <c r="B24" s="5" t="s">
        <v>57</v>
      </c>
      <c r="C24" s="8">
        <f>SUM(C5:C22)</f>
        <v>0</v>
      </c>
      <c r="D24" s="49"/>
      <c r="E24" s="8">
        <f aca="true" t="shared" si="1" ref="E24:K24">SUM(E5:E22)</f>
        <v>0</v>
      </c>
      <c r="F24" s="49"/>
      <c r="G24" s="8">
        <f t="shared" si="1"/>
        <v>0</v>
      </c>
      <c r="H24" s="49"/>
      <c r="I24" s="8">
        <f t="shared" si="1"/>
        <v>0</v>
      </c>
      <c r="J24" s="49"/>
      <c r="K24" s="8">
        <f t="shared" si="1"/>
        <v>0</v>
      </c>
    </row>
    <row r="25" ht="12.75">
      <c r="E25" s="49"/>
    </row>
    <row r="26" ht="12.75">
      <c r="E26" s="49"/>
    </row>
    <row r="27" spans="2:3" ht="12.75">
      <c r="B27" s="57" t="s">
        <v>59</v>
      </c>
      <c r="C27" s="8">
        <f>SUM(C24,G24)</f>
        <v>0</v>
      </c>
    </row>
    <row r="28" spans="1:10" ht="13.5" thickBot="1">
      <c r="A28" s="53"/>
      <c r="B28" s="48"/>
      <c r="C28" s="49"/>
      <c r="D28" s="49"/>
      <c r="E28"/>
      <c r="F28" s="50"/>
      <c r="G28" s="50"/>
      <c r="H28" s="50"/>
      <c r="I28" s="50"/>
      <c r="J28" s="50"/>
    </row>
    <row r="29" spans="1:10" ht="13.5" thickBot="1">
      <c r="A29" s="1"/>
      <c r="B29" s="58" t="s">
        <v>58</v>
      </c>
      <c r="C29" s="29"/>
      <c r="D29" s="49"/>
      <c r="E29"/>
      <c r="F29" s="50"/>
      <c r="G29" s="50"/>
      <c r="H29" s="50"/>
      <c r="I29" s="50"/>
      <c r="J29" s="50"/>
    </row>
    <row r="30" spans="1:10" ht="12.75">
      <c r="A30" s="1"/>
      <c r="B30" s="52"/>
      <c r="C30" s="49"/>
      <c r="D30" s="49"/>
      <c r="E30"/>
      <c r="F30" s="50"/>
      <c r="G30" s="50"/>
      <c r="H30" s="50"/>
      <c r="I30" s="50"/>
      <c r="J30" s="50"/>
    </row>
    <row r="31" spans="1:10" ht="13.5" thickBot="1">
      <c r="A31" s="1"/>
      <c r="B31" s="59" t="s">
        <v>1</v>
      </c>
      <c r="C31" s="47">
        <f>SUM(C27,C29)</f>
        <v>0</v>
      </c>
      <c r="D31" s="49"/>
      <c r="E31"/>
      <c r="F31" s="50"/>
      <c r="G31" s="50"/>
      <c r="H31" s="50"/>
      <c r="I31" s="50"/>
      <c r="J31" s="50"/>
    </row>
    <row r="32" spans="1:10" ht="24.75" customHeight="1">
      <c r="A32" s="1"/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2.75">
      <c r="A33" s="1"/>
      <c r="B33" s="51"/>
      <c r="C33" s="49"/>
      <c r="D33" s="49"/>
      <c r="E33"/>
      <c r="F33" s="50"/>
      <c r="G33" s="50"/>
      <c r="H33" s="50"/>
      <c r="I33" s="50"/>
      <c r="J33" s="50"/>
    </row>
  </sheetData>
  <sheetProtection password="DB6D" sheet="1" objects="1" scenarios="1" selectLockedCells="1"/>
  <mergeCells count="7">
    <mergeCell ref="C1:J1"/>
    <mergeCell ref="M2:M4"/>
    <mergeCell ref="K2:K4"/>
    <mergeCell ref="B32:J32"/>
    <mergeCell ref="C2:I2"/>
    <mergeCell ref="C3:C4"/>
    <mergeCell ref="G3:G4"/>
  </mergeCells>
  <dataValidations count="1">
    <dataValidation prompt="Enter EITHER a single cost for the category in this cell OR a breakdown of costs for the category in 1.1 to 1.6 below." errorTitle="Note!" error="You can enter the total cost for this category in this cell only if the cells below (1.1 to 1.6), showing a breakdown of costs in this category, are empty." sqref="G5:G22 C29 C5:E22 I5:I22"/>
  </dataValidations>
  <printOptions/>
  <pageMargins left="0.52" right="0.37" top="0.52" bottom="0.6" header="0.5" footer="0.6"/>
  <pageSetup fitToHeight="2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67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Breakdown'!C5,' Cost Breakdown'!G5)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42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Breakdown'!C6,' Cost Breakdown'!G6)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43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Breakdown'!C7,' Cost Breakdown'!G7)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44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Breakdown'!C8,' Cost Breakdown'!G8)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45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Breakdown'!C9,' Cost Breakdown'!G9)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2.140625" style="0" customWidth="1"/>
    <col min="4" max="4" width="19.00390625" style="0" customWidth="1"/>
    <col min="5" max="5" width="2.140625" style="0" customWidth="1"/>
    <col min="6" max="6" width="45.421875" style="0" customWidth="1"/>
    <col min="7" max="7" width="51.00390625" style="0" customWidth="1"/>
  </cols>
  <sheetData>
    <row r="1" spans="2:6" s="30" customFormat="1" ht="26.25" customHeight="1" thickBot="1">
      <c r="B1" s="103" t="s">
        <v>68</v>
      </c>
      <c r="C1" s="103"/>
      <c r="D1" s="103"/>
      <c r="E1" s="103"/>
      <c r="F1" s="103"/>
    </row>
    <row r="3" spans="2:6" ht="17.25" customHeight="1">
      <c r="B3" s="104" t="s">
        <v>27</v>
      </c>
      <c r="C3" s="105"/>
      <c r="D3" s="105"/>
      <c r="E3" s="31"/>
      <c r="F3" s="61">
        <f>SUM(' Cost Breakdown'!C10,' Cost Breakdown'!G10)</f>
        <v>0</v>
      </c>
    </row>
    <row r="4" ht="12.75">
      <c r="F4" s="34" t="str">
        <f>IF(F3=SUM(D6:D99)," ","Values below do not add up to Total above")</f>
        <v> </v>
      </c>
    </row>
    <row r="5" spans="1:7" ht="19.5" customHeight="1">
      <c r="A5" s="32"/>
      <c r="B5" s="10" t="s">
        <v>24</v>
      </c>
      <c r="C5" s="35"/>
      <c r="D5" s="10" t="s">
        <v>25</v>
      </c>
      <c r="E5" s="35"/>
      <c r="F5" s="10" t="s">
        <v>5</v>
      </c>
      <c r="G5" s="33"/>
    </row>
    <row r="6" spans="1:7" ht="12.75">
      <c r="A6" s="36"/>
      <c r="B6" s="37"/>
      <c r="C6" s="38"/>
      <c r="D6" s="36"/>
      <c r="E6" s="38"/>
      <c r="F6" s="36"/>
      <c r="G6" s="33"/>
    </row>
    <row r="7" spans="1:7" ht="12.75">
      <c r="A7" s="36"/>
      <c r="B7" s="36"/>
      <c r="C7" s="38"/>
      <c r="D7" s="36"/>
      <c r="E7" s="38"/>
      <c r="F7" s="36"/>
      <c r="G7" s="33"/>
    </row>
    <row r="8" spans="1:7" ht="12.75">
      <c r="A8" s="38"/>
      <c r="B8" s="36"/>
      <c r="C8" s="38"/>
      <c r="D8" s="36"/>
      <c r="E8" s="38"/>
      <c r="F8" s="36"/>
      <c r="G8" s="33"/>
    </row>
    <row r="9" spans="1:7" ht="12.75">
      <c r="A9" s="36"/>
      <c r="B9" s="36"/>
      <c r="C9" s="38"/>
      <c r="D9" s="36"/>
      <c r="E9" s="38"/>
      <c r="F9" s="36"/>
      <c r="G9" s="33"/>
    </row>
    <row r="10" spans="1:7" ht="12.75">
      <c r="A10" s="36"/>
      <c r="B10" s="36"/>
      <c r="C10" s="38"/>
      <c r="D10" s="36"/>
      <c r="E10" s="38"/>
      <c r="F10" s="36"/>
      <c r="G10" s="33"/>
    </row>
    <row r="11" spans="1:7" ht="12.75">
      <c r="A11" s="36"/>
      <c r="B11" s="36"/>
      <c r="C11" s="38"/>
      <c r="D11" s="36"/>
      <c r="E11" s="38"/>
      <c r="F11" s="36"/>
      <c r="G11" s="33"/>
    </row>
    <row r="12" spans="1:7" ht="12.75">
      <c r="A12" s="37"/>
      <c r="B12" s="37"/>
      <c r="C12" s="38"/>
      <c r="D12" s="36"/>
      <c r="E12" s="38"/>
      <c r="F12" s="36"/>
      <c r="G12" s="33"/>
    </row>
    <row r="13" spans="1:7" ht="12.75">
      <c r="A13" s="36"/>
      <c r="B13" s="36"/>
      <c r="C13" s="38"/>
      <c r="D13" s="36"/>
      <c r="E13" s="38"/>
      <c r="F13" s="36"/>
      <c r="G13" s="33"/>
    </row>
    <row r="14" spans="1:7" ht="12.75">
      <c r="A14" s="36"/>
      <c r="B14" s="36"/>
      <c r="C14" s="38"/>
      <c r="D14" s="36"/>
      <c r="E14" s="38"/>
      <c r="F14" s="36"/>
      <c r="G14" s="33"/>
    </row>
    <row r="15" spans="1:7" ht="12.75">
      <c r="A15" s="36"/>
      <c r="B15" s="36"/>
      <c r="C15" s="38"/>
      <c r="D15" s="36"/>
      <c r="E15" s="38"/>
      <c r="F15" s="36"/>
      <c r="G15" s="33"/>
    </row>
    <row r="16" spans="1:7" ht="12.75">
      <c r="A16" s="36"/>
      <c r="B16" s="36"/>
      <c r="C16" s="38"/>
      <c r="D16" s="36"/>
      <c r="E16" s="38"/>
      <c r="F16" s="36"/>
      <c r="G16" s="33"/>
    </row>
    <row r="17" spans="1:7" ht="12.75">
      <c r="A17" s="37"/>
      <c r="B17" s="37"/>
      <c r="C17" s="38"/>
      <c r="D17" s="36"/>
      <c r="E17" s="38"/>
      <c r="F17" s="36"/>
      <c r="G17" s="33"/>
    </row>
    <row r="18" spans="1:7" ht="12.75">
      <c r="A18" s="36"/>
      <c r="B18" s="36"/>
      <c r="C18" s="38"/>
      <c r="D18" s="36"/>
      <c r="E18" s="38"/>
      <c r="F18" s="36"/>
      <c r="G18" s="33"/>
    </row>
    <row r="19" spans="1:7" ht="12.75">
      <c r="A19" s="36"/>
      <c r="B19" s="36"/>
      <c r="C19" s="38"/>
      <c r="D19" s="36"/>
      <c r="E19" s="38"/>
      <c r="F19" s="36"/>
      <c r="G19" s="33"/>
    </row>
    <row r="20" spans="1:7" ht="12.75">
      <c r="A20" s="36"/>
      <c r="B20" s="36"/>
      <c r="C20" s="38"/>
      <c r="D20" s="36"/>
      <c r="E20" s="38"/>
      <c r="F20" s="36"/>
      <c r="G20" s="33"/>
    </row>
    <row r="21" spans="1:7" ht="12.75">
      <c r="A21" s="36"/>
      <c r="B21" s="36"/>
      <c r="C21" s="38"/>
      <c r="D21" s="36"/>
      <c r="E21" s="38"/>
      <c r="F21" s="36"/>
      <c r="G21" s="33"/>
    </row>
    <row r="22" spans="1:7" ht="12.75">
      <c r="A22" s="36"/>
      <c r="B22" s="36"/>
      <c r="C22" s="38"/>
      <c r="D22" s="36"/>
      <c r="E22" s="38"/>
      <c r="F22" s="36"/>
      <c r="G22" s="33"/>
    </row>
    <row r="23" spans="1:7" ht="12.75">
      <c r="A23" s="36"/>
      <c r="B23" s="36"/>
      <c r="C23" s="38"/>
      <c r="D23" s="36"/>
      <c r="E23" s="38"/>
      <c r="F23" s="36"/>
      <c r="G23" s="33"/>
    </row>
    <row r="24" spans="1:7" ht="12.75">
      <c r="A24" s="37"/>
      <c r="B24" s="37"/>
      <c r="C24" s="38"/>
      <c r="D24" s="36"/>
      <c r="E24" s="38"/>
      <c r="F24" s="36"/>
      <c r="G24" s="33"/>
    </row>
    <row r="25" spans="1:7" ht="12.75">
      <c r="A25" s="36"/>
      <c r="B25" s="36"/>
      <c r="C25" s="38"/>
      <c r="D25" s="36"/>
      <c r="E25" s="38"/>
      <c r="F25" s="36"/>
      <c r="G25" s="33"/>
    </row>
    <row r="26" spans="1:7" ht="12.75">
      <c r="A26" s="36"/>
      <c r="B26" s="36"/>
      <c r="C26" s="38"/>
      <c r="D26" s="36"/>
      <c r="E26" s="38"/>
      <c r="F26" s="36"/>
      <c r="G26" s="33"/>
    </row>
    <row r="27" spans="1:7" ht="12.75">
      <c r="A27" s="36"/>
      <c r="B27" s="36"/>
      <c r="C27" s="38"/>
      <c r="D27" s="36"/>
      <c r="E27" s="38"/>
      <c r="F27" s="36"/>
      <c r="G27" s="33"/>
    </row>
    <row r="28" spans="1:7" ht="12.75">
      <c r="A28" s="36"/>
      <c r="B28" s="36"/>
      <c r="C28" s="38"/>
      <c r="D28" s="36"/>
      <c r="E28" s="38"/>
      <c r="F28" s="36"/>
      <c r="G28" s="33"/>
    </row>
    <row r="29" spans="1:7" ht="12.75">
      <c r="A29" s="36"/>
      <c r="B29" s="36"/>
      <c r="C29" s="38"/>
      <c r="D29" s="36"/>
      <c r="E29" s="38"/>
      <c r="F29" s="36"/>
      <c r="G29" s="33"/>
    </row>
    <row r="30" spans="1:7" ht="12.75">
      <c r="A30" s="37"/>
      <c r="B30" s="37"/>
      <c r="C30" s="38"/>
      <c r="D30" s="36"/>
      <c r="E30" s="38"/>
      <c r="F30" s="36"/>
      <c r="G30" s="33"/>
    </row>
    <row r="31" spans="1:7" ht="12.75">
      <c r="A31" s="36"/>
      <c r="B31" s="36"/>
      <c r="C31" s="38"/>
      <c r="D31" s="36"/>
      <c r="E31" s="38"/>
      <c r="F31" s="36"/>
      <c r="G31" s="33"/>
    </row>
    <row r="32" spans="1:7" ht="12.75">
      <c r="A32" s="36"/>
      <c r="B32" s="36"/>
      <c r="C32" s="38"/>
      <c r="D32" s="36"/>
      <c r="E32" s="38"/>
      <c r="F32" s="36"/>
      <c r="G32" s="33"/>
    </row>
    <row r="33" spans="1:7" ht="12.75">
      <c r="A33" s="36"/>
      <c r="B33" s="36"/>
      <c r="C33" s="38"/>
      <c r="D33" s="36"/>
      <c r="E33" s="38"/>
      <c r="F33" s="36"/>
      <c r="G33" s="33"/>
    </row>
    <row r="34" spans="1:7" ht="12.75">
      <c r="A34" s="36"/>
      <c r="B34" s="36"/>
      <c r="C34" s="38"/>
      <c r="D34" s="36"/>
      <c r="E34" s="38"/>
      <c r="F34" s="36"/>
      <c r="G34" s="33"/>
    </row>
    <row r="35" spans="1:7" ht="12.75">
      <c r="A35" s="36"/>
      <c r="B35" s="36"/>
      <c r="C35" s="38"/>
      <c r="D35" s="36"/>
      <c r="E35" s="38"/>
      <c r="F35" s="36"/>
      <c r="G35" s="33"/>
    </row>
    <row r="36" spans="1:7" ht="12.75">
      <c r="A36" s="36"/>
      <c r="B36" s="36"/>
      <c r="C36" s="38"/>
      <c r="D36" s="36"/>
      <c r="E36" s="38"/>
      <c r="F36" s="36"/>
      <c r="G36" s="33"/>
    </row>
    <row r="37" spans="1:7" ht="12.75">
      <c r="A37" s="36"/>
      <c r="B37" s="36"/>
      <c r="C37" s="38"/>
      <c r="D37" s="36"/>
      <c r="E37" s="38"/>
      <c r="F37" s="36"/>
      <c r="G37" s="33"/>
    </row>
    <row r="38" spans="1:7" ht="12.75">
      <c r="A38" s="37"/>
      <c r="B38" s="37"/>
      <c r="C38" s="38"/>
      <c r="D38" s="36"/>
      <c r="E38" s="38"/>
      <c r="F38" s="36"/>
      <c r="G38" s="33"/>
    </row>
    <row r="39" spans="1:7" ht="12.75">
      <c r="A39" s="36"/>
      <c r="B39" s="36"/>
      <c r="C39" s="38"/>
      <c r="D39" s="36"/>
      <c r="E39" s="38"/>
      <c r="F39" s="36"/>
      <c r="G39" s="33"/>
    </row>
    <row r="40" spans="1:7" ht="12.75">
      <c r="A40" s="36"/>
      <c r="B40" s="36"/>
      <c r="C40" s="38"/>
      <c r="D40" s="36"/>
      <c r="E40" s="38"/>
      <c r="F40" s="36"/>
      <c r="G40" s="33"/>
    </row>
    <row r="41" spans="1:7" ht="12.75">
      <c r="A41" s="36"/>
      <c r="B41" s="36"/>
      <c r="C41" s="38"/>
      <c r="D41" s="36"/>
      <c r="E41" s="38"/>
      <c r="F41" s="36"/>
      <c r="G41" s="33"/>
    </row>
    <row r="42" spans="1:7" ht="12.75">
      <c r="A42" s="36"/>
      <c r="B42" s="36"/>
      <c r="C42" s="38"/>
      <c r="D42" s="36"/>
      <c r="E42" s="38"/>
      <c r="F42" s="36"/>
      <c r="G42" s="33"/>
    </row>
    <row r="43" spans="1:7" ht="12.75">
      <c r="A43" s="36"/>
      <c r="B43" s="36"/>
      <c r="C43" s="38"/>
      <c r="D43" s="36"/>
      <c r="E43" s="38"/>
      <c r="F43" s="36"/>
      <c r="G43" s="33"/>
    </row>
    <row r="44" spans="1:7" ht="12.75">
      <c r="A44" s="36"/>
      <c r="B44" s="36"/>
      <c r="C44" s="38"/>
      <c r="D44" s="36"/>
      <c r="E44" s="38"/>
      <c r="F44" s="36"/>
      <c r="G44" s="33"/>
    </row>
    <row r="45" spans="1:7" ht="12.75">
      <c r="A45" s="36"/>
      <c r="B45" s="36"/>
      <c r="C45" s="38"/>
      <c r="D45" s="36"/>
      <c r="E45" s="38"/>
      <c r="F45" s="36"/>
      <c r="G45" s="33"/>
    </row>
    <row r="46" spans="1:7" ht="12.75">
      <c r="A46" s="36"/>
      <c r="B46" s="36"/>
      <c r="C46" s="38"/>
      <c r="D46" s="36"/>
      <c r="E46" s="38"/>
      <c r="F46" s="36"/>
      <c r="G46" s="33"/>
    </row>
    <row r="47" spans="1:7" ht="12.75">
      <c r="A47" s="36"/>
      <c r="B47" s="36"/>
      <c r="C47" s="38"/>
      <c r="D47" s="36"/>
      <c r="E47" s="38"/>
      <c r="F47" s="36"/>
      <c r="G47" s="33"/>
    </row>
    <row r="48" spans="1:7" ht="12.75">
      <c r="A48" s="36"/>
      <c r="B48" s="36"/>
      <c r="C48" s="38"/>
      <c r="D48" s="36"/>
      <c r="E48" s="38"/>
      <c r="F48" s="36"/>
      <c r="G48" s="33"/>
    </row>
    <row r="49" spans="1:7" ht="12.75">
      <c r="A49" s="36"/>
      <c r="B49" s="36"/>
      <c r="C49" s="38"/>
      <c r="D49" s="36"/>
      <c r="E49" s="38"/>
      <c r="F49" s="36"/>
      <c r="G49" s="33"/>
    </row>
    <row r="50" spans="1:7" ht="12.75">
      <c r="A50" s="36"/>
      <c r="B50" s="36"/>
      <c r="C50" s="38"/>
      <c r="D50" s="36"/>
      <c r="E50" s="38"/>
      <c r="F50" s="36"/>
      <c r="G50" s="33"/>
    </row>
    <row r="51" spans="1:7" ht="12.75">
      <c r="A51" s="36"/>
      <c r="B51" s="36"/>
      <c r="C51" s="38"/>
      <c r="D51" s="36"/>
      <c r="E51" s="38"/>
      <c r="F51" s="36"/>
      <c r="G51" s="33"/>
    </row>
    <row r="52" spans="1:7" ht="12.75">
      <c r="A52" s="36"/>
      <c r="B52" s="36"/>
      <c r="C52" s="38"/>
      <c r="D52" s="36"/>
      <c r="E52" s="38"/>
      <c r="F52" s="36"/>
      <c r="G52" s="33"/>
    </row>
    <row r="53" spans="1:7" ht="12.75">
      <c r="A53" s="36"/>
      <c r="B53" s="36"/>
      <c r="C53" s="38"/>
      <c r="D53" s="36"/>
      <c r="E53" s="38"/>
      <c r="F53" s="36"/>
      <c r="G53" s="33"/>
    </row>
    <row r="54" spans="1:7" ht="12.75">
      <c r="A54" s="37"/>
      <c r="B54" s="37"/>
      <c r="C54" s="38"/>
      <c r="D54" s="36"/>
      <c r="E54" s="38"/>
      <c r="F54" s="36"/>
      <c r="G54" s="33"/>
    </row>
    <row r="55" spans="1:7" ht="12.75">
      <c r="A55" s="36"/>
      <c r="B55" s="36"/>
      <c r="C55" s="38"/>
      <c r="D55" s="36"/>
      <c r="E55" s="38"/>
      <c r="F55" s="36"/>
      <c r="G55" s="33"/>
    </row>
    <row r="56" spans="1:7" ht="12.75">
      <c r="A56" s="36"/>
      <c r="B56" s="36"/>
      <c r="C56" s="38"/>
      <c r="D56" s="36"/>
      <c r="E56" s="38"/>
      <c r="F56" s="36"/>
      <c r="G56" s="33"/>
    </row>
    <row r="57" spans="1:7" ht="12.75">
      <c r="A57" s="36"/>
      <c r="B57" s="36"/>
      <c r="C57" s="38"/>
      <c r="D57" s="36"/>
      <c r="E57" s="38"/>
      <c r="F57" s="36"/>
      <c r="G57" s="33"/>
    </row>
    <row r="58" spans="1:7" ht="12.75">
      <c r="A58" s="36"/>
      <c r="B58" s="36"/>
      <c r="C58" s="38"/>
      <c r="D58" s="36"/>
      <c r="E58" s="38"/>
      <c r="F58" s="36"/>
      <c r="G58" s="33"/>
    </row>
    <row r="59" spans="1:7" ht="12.75">
      <c r="A59" s="36"/>
      <c r="B59" s="36"/>
      <c r="C59" s="38"/>
      <c r="D59" s="36"/>
      <c r="E59" s="38"/>
      <c r="F59" s="36"/>
      <c r="G59" s="33"/>
    </row>
    <row r="60" spans="1:7" ht="12.75">
      <c r="A60" s="36"/>
      <c r="B60" s="36"/>
      <c r="C60" s="38"/>
      <c r="D60" s="36"/>
      <c r="E60" s="38"/>
      <c r="F60" s="36"/>
      <c r="G60" s="33"/>
    </row>
    <row r="61" spans="1:7" ht="12.75">
      <c r="A61" s="36"/>
      <c r="B61" s="36"/>
      <c r="C61" s="38"/>
      <c r="D61" s="36"/>
      <c r="E61" s="38"/>
      <c r="F61" s="36"/>
      <c r="G61" s="33"/>
    </row>
  </sheetData>
  <sheetProtection password="DB6D" sheet="1" objects="1" scenarios="1" selectLockedCells="1"/>
  <mergeCells count="2">
    <mergeCell ref="B1:F1"/>
    <mergeCell ref="B3:D3"/>
  </mergeCells>
  <conditionalFormatting sqref="F3">
    <cfRule type="cellIs" priority="11" dxfId="1" operator="equal" stopIfTrue="1">
      <formula>SUM(D6:D199)</formula>
    </cfRule>
    <cfRule type="cellIs" priority="12" dxfId="0" operator="notEqual" stopIfTrue="1">
      <formula>SUM(D6:D199)</formula>
    </cfRule>
  </conditionalFormatting>
  <conditionalFormatting sqref="F3">
    <cfRule type="cellIs" priority="9" dxfId="1" operator="equal" stopIfTrue="1">
      <formula>SUM(D6:D199)</formula>
    </cfRule>
    <cfRule type="cellIs" priority="10" dxfId="0" operator="notEqual" stopIfTrue="1">
      <formula>SUM(D6:D199)</formula>
    </cfRule>
  </conditionalFormatting>
  <conditionalFormatting sqref="F3">
    <cfRule type="cellIs" priority="7" dxfId="1" operator="equal" stopIfTrue="1">
      <formula>SUM(D6:D199)</formula>
    </cfRule>
    <cfRule type="cellIs" priority="8" dxfId="0" operator="notEqual" stopIfTrue="1">
      <formula>SUM(D6:D199)</formula>
    </cfRule>
  </conditionalFormatting>
  <conditionalFormatting sqref="F3">
    <cfRule type="cellIs" priority="5" dxfId="1" operator="equal" stopIfTrue="1">
      <formula>SUM(D6:D199)</formula>
    </cfRule>
    <cfRule type="cellIs" priority="6" dxfId="0" operator="notEqual" stopIfTrue="1">
      <formula>SUM(D6:D199)</formula>
    </cfRule>
  </conditionalFormatting>
  <conditionalFormatting sqref="F3">
    <cfRule type="cellIs" priority="3" dxfId="1" operator="equal" stopIfTrue="1">
      <formula>SUM(D6:D199)</formula>
    </cfRule>
    <cfRule type="cellIs" priority="4" dxfId="0" operator="notEqual" stopIfTrue="1">
      <formula>SUM(D6:D199)</formula>
    </cfRule>
  </conditionalFormatting>
  <conditionalFormatting sqref="F3">
    <cfRule type="cellIs" priority="1" dxfId="1" operator="equal" stopIfTrue="1">
      <formula>SUM(D6:D199)</formula>
    </cfRule>
    <cfRule type="cellIs" priority="2" dxfId="0" operator="notEqual" stopIfTrue="1">
      <formula>SUM(D6:D199)</formula>
    </cfRule>
  </conditionalFormatting>
  <printOptions/>
  <pageMargins left="0.38" right="0.42" top="0.49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Rédacteurs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</dc:creator>
  <cp:keywords/>
  <dc:description/>
  <cp:lastModifiedBy>Dalton, Eileen</cp:lastModifiedBy>
  <cp:lastPrinted>2009-02-20T12:34:14Z</cp:lastPrinted>
  <dcterms:created xsi:type="dcterms:W3CDTF">2008-12-15T15:35:27Z</dcterms:created>
  <dcterms:modified xsi:type="dcterms:W3CDTF">2013-08-15T09:47:33Z</dcterms:modified>
  <cp:category/>
  <cp:version/>
  <cp:contentType/>
  <cp:contentStatus/>
</cp:coreProperties>
</file>