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chellc\Desktop\Brain Dump\Materials cost\Inflation work book\Workbooks for publication\"/>
    </mc:Choice>
  </mc:AlternateContent>
  <bookViews>
    <workbookView xWindow="0" yWindow="0" windowWidth="28800" windowHeight="11870"/>
  </bookViews>
  <sheets>
    <sheet name="Ex Gratia Payment Summary" sheetId="13" r:id="rId1"/>
    <sheet name="Material Price Inflation " sheetId="12" r:id="rId2"/>
    <sheet name="Fuel Price Inflation" sheetId="9" r:id="rId3"/>
    <sheet name="Energy Price Inflation" sheetId="10" r:id="rId4"/>
    <sheet name="Indices" sheetId="4" r:id="rId5"/>
    <sheet name="HIDE THIS SHEET" sheetId="14" state="hidden" r:id="rId6"/>
  </sheets>
  <definedNames>
    <definedName name="_xlnm.Print_Area" localSheetId="0">'Ex Gratia Payment Summary'!$A$1:$Z$62</definedName>
    <definedName name="_xlnm.Print_Area" localSheetId="2">'Fuel Price Inflation'!$A$1:$Z$23</definedName>
    <definedName name="_xlnm.Print_Area" localSheetId="1">'Material Price Inflation '!$A$1:$Z$150</definedName>
    <definedName name="_xlnm.Print_Titles" localSheetId="3">'Energy Price Inflation'!$A:$B,'Energy Price Inflation'!$1:$1</definedName>
    <definedName name="_xlnm.Print_Titles" localSheetId="0">'Ex Gratia Payment Summary'!$A:$B,'Ex Gratia Payment Summary'!$1:$1</definedName>
    <definedName name="_xlnm.Print_Titles" localSheetId="2">'Fuel Price Inflation'!$A:$B,'Fuel Price Inflation'!$1:$1</definedName>
    <definedName name="_xlnm.Print_Titles" localSheetId="1">'Material Price Inflation '!$A:$B,'Material Price Inflation '!$1:$1</definedName>
  </definedNames>
  <calcPr calcId="162913"/>
</workbook>
</file>

<file path=xl/calcChain.xml><?xml version="1.0" encoding="utf-8"?>
<calcChain xmlns="http://schemas.openxmlformats.org/spreadsheetml/2006/main">
  <c r="C55" i="12" l="1"/>
  <c r="D142" i="12" l="1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W142" i="12"/>
  <c r="X142" i="12"/>
  <c r="Y142" i="12"/>
  <c r="Z142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W138" i="12"/>
  <c r="X138" i="12"/>
  <c r="Y138" i="12"/>
  <c r="Z138" i="12"/>
  <c r="C138" i="12"/>
  <c r="C140" i="12" s="1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C118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C97" i="12"/>
  <c r="C99" i="12" s="1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C76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C78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B143" i="12"/>
  <c r="B123" i="12"/>
  <c r="B102" i="12"/>
  <c r="B81" i="12"/>
  <c r="B60" i="12"/>
  <c r="B39" i="12"/>
  <c r="Z140" i="12" l="1"/>
  <c r="Y140" i="12"/>
  <c r="X140" i="12"/>
  <c r="W140" i="12"/>
  <c r="V140" i="12"/>
  <c r="U140" i="12"/>
  <c r="T140" i="12"/>
  <c r="S140" i="12"/>
  <c r="R140" i="12"/>
  <c r="Q140" i="12"/>
  <c r="P140" i="12"/>
  <c r="O140" i="12"/>
  <c r="N140" i="12"/>
  <c r="M140" i="12"/>
  <c r="L140" i="12"/>
  <c r="K140" i="12"/>
  <c r="J140" i="12"/>
  <c r="I140" i="12"/>
  <c r="H140" i="12"/>
  <c r="G140" i="12"/>
  <c r="F140" i="12"/>
  <c r="E140" i="12"/>
  <c r="D140" i="12"/>
  <c r="C120" i="12"/>
  <c r="Z120" i="12"/>
  <c r="Y120" i="12"/>
  <c r="X120" i="12"/>
  <c r="W120" i="12"/>
  <c r="V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Z99" i="12"/>
  <c r="Y99" i="12"/>
  <c r="X99" i="12"/>
  <c r="W99" i="12"/>
  <c r="V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C36" i="12"/>
  <c r="B63" i="13" l="1"/>
  <c r="D63" i="13"/>
  <c r="L63" i="13"/>
  <c r="M63" i="13"/>
  <c r="U63" i="13"/>
  <c r="F63" i="13"/>
  <c r="N63" i="13"/>
  <c r="V63" i="13"/>
  <c r="T63" i="13"/>
  <c r="H63" i="13"/>
  <c r="I63" i="13"/>
  <c r="Q63" i="13"/>
  <c r="Y63" i="13"/>
  <c r="O63" i="13"/>
  <c r="P63" i="13"/>
  <c r="J63" i="13"/>
  <c r="R63" i="13"/>
  <c r="G63" i="13"/>
  <c r="W63" i="13"/>
  <c r="X63" i="13"/>
  <c r="C63" i="13"/>
  <c r="K63" i="13"/>
  <c r="S63" i="13"/>
  <c r="E63" i="13"/>
  <c r="B24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B23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A38" i="13"/>
  <c r="A37" i="13"/>
  <c r="A36" i="13"/>
  <c r="A35" i="13"/>
  <c r="A34" i="13"/>
  <c r="A33" i="13"/>
  <c r="D18" i="10"/>
  <c r="D20" i="10" s="1"/>
  <c r="E18" i="10"/>
  <c r="E20" i="10" s="1"/>
  <c r="F18" i="10"/>
  <c r="F20" i="10" s="1"/>
  <c r="G18" i="10"/>
  <c r="G20" i="10" s="1"/>
  <c r="H18" i="10"/>
  <c r="H20" i="10" s="1"/>
  <c r="I18" i="10"/>
  <c r="I20" i="10" s="1"/>
  <c r="J18" i="10"/>
  <c r="J20" i="10" s="1"/>
  <c r="K18" i="10"/>
  <c r="K20" i="10" s="1"/>
  <c r="L18" i="10"/>
  <c r="L20" i="10" s="1"/>
  <c r="M18" i="10"/>
  <c r="M20" i="10" s="1"/>
  <c r="N18" i="10"/>
  <c r="N20" i="10" s="1"/>
  <c r="O18" i="10"/>
  <c r="O20" i="10" s="1"/>
  <c r="P18" i="10"/>
  <c r="P20" i="10" s="1"/>
  <c r="Q18" i="10"/>
  <c r="Q20" i="10" s="1"/>
  <c r="R18" i="10"/>
  <c r="R20" i="10" s="1"/>
  <c r="S18" i="10"/>
  <c r="S20" i="10" s="1"/>
  <c r="T18" i="10"/>
  <c r="T20" i="10" s="1"/>
  <c r="U18" i="10"/>
  <c r="U20" i="10" s="1"/>
  <c r="V18" i="10"/>
  <c r="V20" i="10" s="1"/>
  <c r="W18" i="10"/>
  <c r="W20" i="10" s="1"/>
  <c r="X18" i="10"/>
  <c r="X20" i="10" s="1"/>
  <c r="Y18" i="10"/>
  <c r="Y20" i="10" s="1"/>
  <c r="Z18" i="10"/>
  <c r="Z20" i="10" s="1"/>
  <c r="C18" i="10"/>
  <c r="C20" i="10" s="1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C11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C10" i="10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C9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W80" i="12"/>
  <c r="X80" i="12"/>
  <c r="Y80" i="12"/>
  <c r="Z80" i="12"/>
  <c r="C59" i="12"/>
  <c r="C14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C122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C101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Z13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C137" i="12"/>
  <c r="C117" i="12"/>
  <c r="C96" i="12"/>
  <c r="C75" i="12"/>
  <c r="C54" i="12"/>
  <c r="C33" i="12"/>
  <c r="C80" i="12"/>
  <c r="D136" i="12"/>
  <c r="D143" i="12" s="1"/>
  <c r="D144" i="12" s="1"/>
  <c r="E136" i="12"/>
  <c r="E143" i="12" s="1"/>
  <c r="E144" i="12" s="1"/>
  <c r="F136" i="12"/>
  <c r="F143" i="12" s="1"/>
  <c r="F144" i="12" s="1"/>
  <c r="G136" i="12"/>
  <c r="G143" i="12" s="1"/>
  <c r="G144" i="12" s="1"/>
  <c r="H136" i="12"/>
  <c r="H143" i="12" s="1"/>
  <c r="H144" i="12" s="1"/>
  <c r="I136" i="12"/>
  <c r="I143" i="12" s="1"/>
  <c r="I144" i="12" s="1"/>
  <c r="J136" i="12"/>
  <c r="J143" i="12" s="1"/>
  <c r="J144" i="12" s="1"/>
  <c r="K136" i="12"/>
  <c r="K143" i="12" s="1"/>
  <c r="K144" i="12" s="1"/>
  <c r="L136" i="12"/>
  <c r="L143" i="12" s="1"/>
  <c r="L144" i="12" s="1"/>
  <c r="M136" i="12"/>
  <c r="M143" i="12" s="1"/>
  <c r="M144" i="12" s="1"/>
  <c r="N136" i="12"/>
  <c r="N143" i="12" s="1"/>
  <c r="N144" i="12" s="1"/>
  <c r="O136" i="12"/>
  <c r="O143" i="12" s="1"/>
  <c r="O144" i="12" s="1"/>
  <c r="P136" i="12"/>
  <c r="P143" i="12" s="1"/>
  <c r="P144" i="12" s="1"/>
  <c r="Q136" i="12"/>
  <c r="Q143" i="12" s="1"/>
  <c r="Q144" i="12" s="1"/>
  <c r="R136" i="12"/>
  <c r="R143" i="12" s="1"/>
  <c r="R144" i="12" s="1"/>
  <c r="S136" i="12"/>
  <c r="S143" i="12" s="1"/>
  <c r="S144" i="12" s="1"/>
  <c r="T136" i="12"/>
  <c r="T143" i="12" s="1"/>
  <c r="T144" i="12" s="1"/>
  <c r="U136" i="12"/>
  <c r="U143" i="12" s="1"/>
  <c r="U144" i="12" s="1"/>
  <c r="V136" i="12"/>
  <c r="V143" i="12" s="1"/>
  <c r="V144" i="12" s="1"/>
  <c r="W136" i="12"/>
  <c r="W143" i="12" s="1"/>
  <c r="W144" i="12" s="1"/>
  <c r="X136" i="12"/>
  <c r="X143" i="12" s="1"/>
  <c r="X144" i="12" s="1"/>
  <c r="Y136" i="12"/>
  <c r="Y143" i="12" s="1"/>
  <c r="Y144" i="12" s="1"/>
  <c r="Z136" i="12"/>
  <c r="Z143" i="12" s="1"/>
  <c r="Z144" i="12" s="1"/>
  <c r="C136" i="12"/>
  <c r="C143" i="12" s="1"/>
  <c r="D116" i="12"/>
  <c r="D123" i="12" s="1"/>
  <c r="E116" i="12"/>
  <c r="E123" i="12" s="1"/>
  <c r="F116" i="12"/>
  <c r="F123" i="12" s="1"/>
  <c r="G116" i="12"/>
  <c r="G123" i="12" s="1"/>
  <c r="H116" i="12"/>
  <c r="H123" i="12" s="1"/>
  <c r="I116" i="12"/>
  <c r="I123" i="12" s="1"/>
  <c r="J116" i="12"/>
  <c r="J123" i="12" s="1"/>
  <c r="K116" i="12"/>
  <c r="K123" i="12" s="1"/>
  <c r="L116" i="12"/>
  <c r="L123" i="12" s="1"/>
  <c r="M116" i="12"/>
  <c r="M123" i="12" s="1"/>
  <c r="N116" i="12"/>
  <c r="N123" i="12" s="1"/>
  <c r="O116" i="12"/>
  <c r="O123" i="12" s="1"/>
  <c r="P116" i="12"/>
  <c r="P123" i="12" s="1"/>
  <c r="Q116" i="12"/>
  <c r="Q123" i="12" s="1"/>
  <c r="R116" i="12"/>
  <c r="R123" i="12" s="1"/>
  <c r="S116" i="12"/>
  <c r="S123" i="12" s="1"/>
  <c r="T116" i="12"/>
  <c r="T123" i="12" s="1"/>
  <c r="U116" i="12"/>
  <c r="U123" i="12" s="1"/>
  <c r="V116" i="12"/>
  <c r="V123" i="12" s="1"/>
  <c r="W116" i="12"/>
  <c r="W123" i="12" s="1"/>
  <c r="X116" i="12"/>
  <c r="X123" i="12" s="1"/>
  <c r="Y116" i="12"/>
  <c r="Y123" i="12" s="1"/>
  <c r="Z116" i="12"/>
  <c r="Z123" i="12" s="1"/>
  <c r="C116" i="12"/>
  <c r="C123" i="12" s="1"/>
  <c r="D95" i="12"/>
  <c r="D102" i="12" s="1"/>
  <c r="E95" i="12"/>
  <c r="E102" i="12" s="1"/>
  <c r="F95" i="12"/>
  <c r="F102" i="12" s="1"/>
  <c r="G95" i="12"/>
  <c r="G102" i="12" s="1"/>
  <c r="H95" i="12"/>
  <c r="H102" i="12" s="1"/>
  <c r="I95" i="12"/>
  <c r="I102" i="12" s="1"/>
  <c r="J95" i="12"/>
  <c r="J102" i="12" s="1"/>
  <c r="K95" i="12"/>
  <c r="K102" i="12" s="1"/>
  <c r="L95" i="12"/>
  <c r="L102" i="12" s="1"/>
  <c r="M95" i="12"/>
  <c r="M102" i="12" s="1"/>
  <c r="N95" i="12"/>
  <c r="N102" i="12" s="1"/>
  <c r="O95" i="12"/>
  <c r="O102" i="12" s="1"/>
  <c r="P95" i="12"/>
  <c r="P102" i="12" s="1"/>
  <c r="Q95" i="12"/>
  <c r="Q102" i="12" s="1"/>
  <c r="R95" i="12"/>
  <c r="R102" i="12" s="1"/>
  <c r="S95" i="12"/>
  <c r="S102" i="12" s="1"/>
  <c r="T95" i="12"/>
  <c r="T102" i="12" s="1"/>
  <c r="U95" i="12"/>
  <c r="U102" i="12" s="1"/>
  <c r="V95" i="12"/>
  <c r="V102" i="12" s="1"/>
  <c r="W95" i="12"/>
  <c r="W102" i="12" s="1"/>
  <c r="X95" i="12"/>
  <c r="X102" i="12" s="1"/>
  <c r="Y95" i="12"/>
  <c r="Y102" i="12" s="1"/>
  <c r="Z95" i="12"/>
  <c r="Z102" i="12" s="1"/>
  <c r="D74" i="12"/>
  <c r="D81" i="12" s="1"/>
  <c r="E74" i="12"/>
  <c r="E81" i="12" s="1"/>
  <c r="F74" i="12"/>
  <c r="F81" i="12" s="1"/>
  <c r="G74" i="12"/>
  <c r="G81" i="12" s="1"/>
  <c r="H74" i="12"/>
  <c r="H81" i="12" s="1"/>
  <c r="I74" i="12"/>
  <c r="I81" i="12" s="1"/>
  <c r="J74" i="12"/>
  <c r="J81" i="12" s="1"/>
  <c r="K74" i="12"/>
  <c r="K81" i="12" s="1"/>
  <c r="L74" i="12"/>
  <c r="L81" i="12" s="1"/>
  <c r="M74" i="12"/>
  <c r="M81" i="12" s="1"/>
  <c r="N74" i="12"/>
  <c r="N81" i="12" s="1"/>
  <c r="O74" i="12"/>
  <c r="O81" i="12" s="1"/>
  <c r="P74" i="12"/>
  <c r="P81" i="12" s="1"/>
  <c r="Q74" i="12"/>
  <c r="Q81" i="12" s="1"/>
  <c r="R74" i="12"/>
  <c r="R81" i="12" s="1"/>
  <c r="S74" i="12"/>
  <c r="S81" i="12" s="1"/>
  <c r="T74" i="12"/>
  <c r="T81" i="12" s="1"/>
  <c r="U74" i="12"/>
  <c r="U81" i="12" s="1"/>
  <c r="V74" i="12"/>
  <c r="V81" i="12" s="1"/>
  <c r="W74" i="12"/>
  <c r="W81" i="12" s="1"/>
  <c r="X74" i="12"/>
  <c r="X81" i="12" s="1"/>
  <c r="Y74" i="12"/>
  <c r="Y81" i="12" s="1"/>
  <c r="Z74" i="12"/>
  <c r="Z81" i="12" s="1"/>
  <c r="D53" i="12"/>
  <c r="D60" i="12" s="1"/>
  <c r="D61" i="12" s="1"/>
  <c r="E53" i="12"/>
  <c r="E60" i="12" s="1"/>
  <c r="E61" i="12" s="1"/>
  <c r="F53" i="12"/>
  <c r="F60" i="12" s="1"/>
  <c r="F61" i="12" s="1"/>
  <c r="G53" i="12"/>
  <c r="G60" i="12" s="1"/>
  <c r="G61" i="12" s="1"/>
  <c r="H53" i="12"/>
  <c r="H60" i="12" s="1"/>
  <c r="H61" i="12" s="1"/>
  <c r="I53" i="12"/>
  <c r="I60" i="12" s="1"/>
  <c r="I61" i="12" s="1"/>
  <c r="J53" i="12"/>
  <c r="J60" i="12" s="1"/>
  <c r="J61" i="12" s="1"/>
  <c r="K53" i="12"/>
  <c r="K60" i="12" s="1"/>
  <c r="K61" i="12" s="1"/>
  <c r="L53" i="12"/>
  <c r="L60" i="12" s="1"/>
  <c r="L61" i="12" s="1"/>
  <c r="M53" i="12"/>
  <c r="M60" i="12" s="1"/>
  <c r="M61" i="12" s="1"/>
  <c r="N53" i="12"/>
  <c r="N60" i="12" s="1"/>
  <c r="N61" i="12" s="1"/>
  <c r="O53" i="12"/>
  <c r="O60" i="12" s="1"/>
  <c r="O61" i="12" s="1"/>
  <c r="P53" i="12"/>
  <c r="P60" i="12" s="1"/>
  <c r="P61" i="12" s="1"/>
  <c r="Q53" i="12"/>
  <c r="Q60" i="12" s="1"/>
  <c r="Q61" i="12" s="1"/>
  <c r="R53" i="12"/>
  <c r="R60" i="12" s="1"/>
  <c r="R61" i="12" s="1"/>
  <c r="S53" i="12"/>
  <c r="S60" i="12" s="1"/>
  <c r="S61" i="12" s="1"/>
  <c r="T53" i="12"/>
  <c r="T60" i="12" s="1"/>
  <c r="T61" i="12" s="1"/>
  <c r="U53" i="12"/>
  <c r="U60" i="12" s="1"/>
  <c r="U61" i="12" s="1"/>
  <c r="V53" i="12"/>
  <c r="V60" i="12" s="1"/>
  <c r="V61" i="12" s="1"/>
  <c r="W53" i="12"/>
  <c r="W60" i="12" s="1"/>
  <c r="W61" i="12" s="1"/>
  <c r="X53" i="12"/>
  <c r="X60" i="12" s="1"/>
  <c r="X61" i="12" s="1"/>
  <c r="Y53" i="12"/>
  <c r="Y60" i="12" s="1"/>
  <c r="Y61" i="12" s="1"/>
  <c r="Z53" i="12"/>
  <c r="Z60" i="12" s="1"/>
  <c r="Z61" i="12" s="1"/>
  <c r="C95" i="12"/>
  <c r="C102" i="12" s="1"/>
  <c r="C74" i="12"/>
  <c r="C81" i="12" s="1"/>
  <c r="C53" i="12"/>
  <c r="C60" i="12" s="1"/>
  <c r="C32" i="12"/>
  <c r="C39" i="12" s="1"/>
  <c r="B142" i="12"/>
  <c r="B134" i="12"/>
  <c r="B122" i="12"/>
  <c r="B114" i="12"/>
  <c r="B101" i="12"/>
  <c r="B93" i="12"/>
  <c r="B80" i="12"/>
  <c r="B72" i="12"/>
  <c r="B59" i="12"/>
  <c r="B51" i="12"/>
  <c r="B30" i="12"/>
  <c r="B38" i="12"/>
  <c r="B16" i="12"/>
  <c r="B5" i="10"/>
  <c r="B18" i="10"/>
  <c r="D32" i="12"/>
  <c r="D39" i="12" s="1"/>
  <c r="E32" i="12"/>
  <c r="F32" i="12"/>
  <c r="G32" i="12"/>
  <c r="H32" i="12"/>
  <c r="I32" i="12"/>
  <c r="J32" i="12"/>
  <c r="K32" i="12"/>
  <c r="L32" i="12"/>
  <c r="M32" i="12"/>
  <c r="N32" i="12"/>
  <c r="N39" i="12" s="1"/>
  <c r="O32" i="12"/>
  <c r="P32" i="12"/>
  <c r="Q32" i="12"/>
  <c r="R32" i="12"/>
  <c r="S32" i="12"/>
  <c r="T32" i="12"/>
  <c r="U32" i="12"/>
  <c r="V32" i="12"/>
  <c r="W32" i="12"/>
  <c r="X32" i="12"/>
  <c r="Y32" i="12"/>
  <c r="Z32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C38" i="12"/>
  <c r="L124" i="12" l="1"/>
  <c r="T124" i="12"/>
  <c r="R103" i="12"/>
  <c r="Q124" i="12"/>
  <c r="I124" i="12"/>
  <c r="T103" i="12"/>
  <c r="Z124" i="12"/>
  <c r="Z39" i="12"/>
  <c r="Z40" i="12" s="1"/>
  <c r="J39" i="12"/>
  <c r="J40" i="12" s="1"/>
  <c r="J124" i="12"/>
  <c r="J103" i="12"/>
  <c r="K124" i="12"/>
  <c r="S103" i="12"/>
  <c r="K39" i="12"/>
  <c r="K40" i="12" s="1"/>
  <c r="V39" i="12"/>
  <c r="V40" i="12" s="1"/>
  <c r="V103" i="12"/>
  <c r="U39" i="12"/>
  <c r="U40" i="12" s="1"/>
  <c r="K103" i="12"/>
  <c r="Z103" i="12"/>
  <c r="P124" i="12"/>
  <c r="T39" i="12"/>
  <c r="T40" i="12" s="1"/>
  <c r="H82" i="12"/>
  <c r="X82" i="12"/>
  <c r="L103" i="12"/>
  <c r="V82" i="12"/>
  <c r="S39" i="12"/>
  <c r="S40" i="12" s="1"/>
  <c r="L82" i="12"/>
  <c r="M103" i="12"/>
  <c r="R124" i="12"/>
  <c r="W82" i="12"/>
  <c r="O124" i="12"/>
  <c r="R39" i="12"/>
  <c r="R40" i="12" s="1"/>
  <c r="M82" i="12"/>
  <c r="N103" i="12"/>
  <c r="S124" i="12"/>
  <c r="U82" i="12"/>
  <c r="L39" i="12"/>
  <c r="L40" i="12" s="1"/>
  <c r="N82" i="12"/>
  <c r="T82" i="12"/>
  <c r="Q103" i="12"/>
  <c r="Q82" i="12"/>
  <c r="Q39" i="12"/>
  <c r="Q40" i="12" s="1"/>
  <c r="P103" i="12"/>
  <c r="P39" i="12"/>
  <c r="P40" i="12" s="1"/>
  <c r="W39" i="12"/>
  <c r="W40" i="12" s="1"/>
  <c r="W103" i="12"/>
  <c r="O39" i="12"/>
  <c r="O40" i="12" s="1"/>
  <c r="O103" i="12"/>
  <c r="O82" i="12"/>
  <c r="W124" i="12"/>
  <c r="X103" i="12"/>
  <c r="X39" i="12"/>
  <c r="X40" i="12" s="1"/>
  <c r="H124" i="12"/>
  <c r="V124" i="12"/>
  <c r="N124" i="12"/>
  <c r="M39" i="12"/>
  <c r="M40" i="12" s="1"/>
  <c r="P82" i="12"/>
  <c r="X124" i="12"/>
  <c r="Y103" i="12"/>
  <c r="Y82" i="12"/>
  <c r="Y39" i="12"/>
  <c r="Y40" i="12" s="1"/>
  <c r="H103" i="12"/>
  <c r="H39" i="12"/>
  <c r="H40" i="12" s="1"/>
  <c r="N40" i="12"/>
  <c r="U124" i="12"/>
  <c r="M124" i="12"/>
  <c r="U103" i="12"/>
  <c r="Y124" i="12"/>
  <c r="I103" i="12"/>
  <c r="I82" i="12"/>
  <c r="I39" i="12"/>
  <c r="I40" i="12" s="1"/>
  <c r="J82" i="12"/>
  <c r="R82" i="12"/>
  <c r="Z82" i="12"/>
  <c r="K82" i="12"/>
  <c r="S82" i="12"/>
  <c r="F39" i="12"/>
  <c r="F40" i="12" s="1"/>
  <c r="F103" i="12"/>
  <c r="F124" i="12"/>
  <c r="E124" i="12"/>
  <c r="G103" i="12"/>
  <c r="F82" i="12"/>
  <c r="G39" i="12"/>
  <c r="G40" i="12" s="1"/>
  <c r="G124" i="12"/>
  <c r="E39" i="12"/>
  <c r="E40" i="12" s="1"/>
  <c r="G82" i="12"/>
  <c r="D82" i="12"/>
  <c r="E82" i="12"/>
  <c r="D103" i="12"/>
  <c r="E103" i="12"/>
  <c r="D124" i="12"/>
  <c r="C40" i="12"/>
  <c r="D40" i="12"/>
  <c r="C82" i="12"/>
  <c r="C103" i="12"/>
  <c r="C144" i="12"/>
  <c r="C61" i="12"/>
  <c r="C124" i="12"/>
  <c r="A12" i="12"/>
  <c r="A12" i="10"/>
  <c r="A10" i="9"/>
  <c r="B17" i="12" l="1"/>
  <c r="E17" i="12" s="1"/>
  <c r="K17" i="12" l="1"/>
  <c r="J17" i="12"/>
  <c r="I17" i="12"/>
  <c r="H17" i="12"/>
  <c r="G17" i="12"/>
  <c r="T17" i="12"/>
  <c r="D17" i="12"/>
  <c r="C17" i="12"/>
  <c r="R17" i="12"/>
  <c r="Q17" i="12"/>
  <c r="X17" i="12"/>
  <c r="P17" i="12"/>
  <c r="W17" i="12"/>
  <c r="O17" i="12"/>
  <c r="V17" i="12"/>
  <c r="N17" i="12"/>
  <c r="F17" i="12"/>
  <c r="L17" i="12"/>
  <c r="S17" i="12"/>
  <c r="Z17" i="12"/>
  <c r="Y17" i="12"/>
  <c r="U17" i="12"/>
  <c r="M17" i="12"/>
  <c r="C16" i="9"/>
  <c r="C18" i="9" s="1"/>
  <c r="C12" i="10"/>
  <c r="J12" i="10"/>
  <c r="D12" i="10"/>
  <c r="E12" i="10"/>
  <c r="F12" i="10"/>
  <c r="G12" i="10"/>
  <c r="H12" i="10"/>
  <c r="I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D16" i="9"/>
  <c r="D18" i="9" s="1"/>
  <c r="E16" i="9"/>
  <c r="E18" i="9" s="1"/>
  <c r="F16" i="9"/>
  <c r="F18" i="9" s="1"/>
  <c r="G16" i="9"/>
  <c r="G18" i="9" s="1"/>
  <c r="H16" i="9"/>
  <c r="H18" i="9" s="1"/>
  <c r="I16" i="9"/>
  <c r="I18" i="9" s="1"/>
  <c r="J16" i="9"/>
  <c r="J18" i="9" s="1"/>
  <c r="K16" i="9"/>
  <c r="K18" i="9" s="1"/>
  <c r="L16" i="9"/>
  <c r="L18" i="9" s="1"/>
  <c r="M16" i="9"/>
  <c r="M18" i="9" s="1"/>
  <c r="N16" i="9"/>
  <c r="N18" i="9" s="1"/>
  <c r="O16" i="9"/>
  <c r="O18" i="9" s="1"/>
  <c r="P16" i="9"/>
  <c r="P18" i="9" s="1"/>
  <c r="Q16" i="9"/>
  <c r="Q18" i="9" s="1"/>
  <c r="R16" i="9"/>
  <c r="R18" i="9" s="1"/>
  <c r="S16" i="9"/>
  <c r="S18" i="9" s="1"/>
  <c r="T16" i="9"/>
  <c r="T18" i="9" s="1"/>
  <c r="U16" i="9"/>
  <c r="U18" i="9" s="1"/>
  <c r="V16" i="9"/>
  <c r="V18" i="9" s="1"/>
  <c r="W16" i="9"/>
  <c r="W18" i="9" s="1"/>
  <c r="X16" i="9"/>
  <c r="X18" i="9" s="1"/>
  <c r="Y16" i="9"/>
  <c r="Y18" i="9" s="1"/>
  <c r="Z16" i="9"/>
  <c r="Z18" i="9" s="1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C11" i="9"/>
  <c r="Z10" i="9"/>
  <c r="Y10" i="9"/>
  <c r="X10" i="9"/>
  <c r="W10" i="9"/>
  <c r="W12" i="9" s="1"/>
  <c r="V10" i="9"/>
  <c r="U10" i="9"/>
  <c r="T10" i="9"/>
  <c r="S10" i="9"/>
  <c r="R10" i="9"/>
  <c r="Q10" i="9"/>
  <c r="P10" i="9"/>
  <c r="O10" i="9"/>
  <c r="O12" i="9" s="1"/>
  <c r="N10" i="9"/>
  <c r="M10" i="9"/>
  <c r="L10" i="9"/>
  <c r="K10" i="9"/>
  <c r="J10" i="9"/>
  <c r="I10" i="9"/>
  <c r="H10" i="9"/>
  <c r="H12" i="9" s="1"/>
  <c r="G10" i="9"/>
  <c r="G12" i="9" s="1"/>
  <c r="F10" i="9"/>
  <c r="E10" i="9"/>
  <c r="D10" i="9"/>
  <c r="C10" i="9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C13" i="10"/>
  <c r="X12" i="9" l="1"/>
  <c r="J12" i="9"/>
  <c r="J20" i="9" s="1"/>
  <c r="J22" i="9" s="1"/>
  <c r="Z12" i="9"/>
  <c r="P12" i="9"/>
  <c r="R12" i="9"/>
  <c r="R20" i="9" s="1"/>
  <c r="R22" i="9" s="1"/>
  <c r="Y14" i="10"/>
  <c r="Y22" i="10" s="1"/>
  <c r="Y24" i="10" s="1"/>
  <c r="X51" i="13" s="1"/>
  <c r="Q14" i="10"/>
  <c r="Q22" i="10" s="1"/>
  <c r="Q24" i="10" s="1"/>
  <c r="P51" i="13" s="1"/>
  <c r="Z14" i="10"/>
  <c r="Q12" i="9"/>
  <c r="Q20" i="9" s="1"/>
  <c r="Q22" i="9" s="1"/>
  <c r="Y12" i="9"/>
  <c r="Y20" i="9" s="1"/>
  <c r="Y22" i="9" s="1"/>
  <c r="I14" i="10"/>
  <c r="I12" i="9"/>
  <c r="I20" i="9" s="1"/>
  <c r="I22" i="9" s="1"/>
  <c r="D14" i="10"/>
  <c r="P20" i="9"/>
  <c r="P22" i="9" s="1"/>
  <c r="H20" i="9"/>
  <c r="H22" i="9" s="1"/>
  <c r="R14" i="10"/>
  <c r="X20" i="9"/>
  <c r="X22" i="9" s="1"/>
  <c r="N12" i="9"/>
  <c r="N20" i="9" s="1"/>
  <c r="N22" i="9" s="1"/>
  <c r="T12" i="9"/>
  <c r="T20" i="9" s="1"/>
  <c r="T22" i="9" s="1"/>
  <c r="L12" i="9"/>
  <c r="L20" i="9" s="1"/>
  <c r="L22" i="9" s="1"/>
  <c r="D12" i="9"/>
  <c r="D20" i="9" s="1"/>
  <c r="D22" i="9" s="1"/>
  <c r="T14" i="10"/>
  <c r="L14" i="10"/>
  <c r="C12" i="9"/>
  <c r="C20" i="9" s="1"/>
  <c r="C22" i="9" s="1"/>
  <c r="S12" i="9"/>
  <c r="S20" i="9" s="1"/>
  <c r="S22" i="9" s="1"/>
  <c r="K12" i="9"/>
  <c r="K20" i="9" s="1"/>
  <c r="K22" i="9" s="1"/>
  <c r="Z20" i="9"/>
  <c r="Z22" i="9" s="1"/>
  <c r="J14" i="10"/>
  <c r="V12" i="9"/>
  <c r="V20" i="9" s="1"/>
  <c r="V22" i="9" s="1"/>
  <c r="F12" i="9"/>
  <c r="F20" i="9" s="1"/>
  <c r="F22" i="9" s="1"/>
  <c r="U12" i="9"/>
  <c r="U20" i="9" s="1"/>
  <c r="U22" i="9" s="1"/>
  <c r="M12" i="9"/>
  <c r="M20" i="9" s="1"/>
  <c r="M22" i="9" s="1"/>
  <c r="E12" i="9"/>
  <c r="E20" i="9" s="1"/>
  <c r="E22" i="9" s="1"/>
  <c r="W20" i="9"/>
  <c r="W22" i="9" s="1"/>
  <c r="O20" i="9"/>
  <c r="O22" i="9" s="1"/>
  <c r="G20" i="9"/>
  <c r="G22" i="9" s="1"/>
  <c r="G14" i="10"/>
  <c r="W14" i="10"/>
  <c r="O14" i="10"/>
  <c r="K14" i="10"/>
  <c r="S14" i="10"/>
  <c r="S22" i="10" s="1"/>
  <c r="S24" i="10" s="1"/>
  <c r="R51" i="13" s="1"/>
  <c r="U14" i="10"/>
  <c r="M14" i="10"/>
  <c r="E14" i="10"/>
  <c r="X14" i="10"/>
  <c r="P14" i="10"/>
  <c r="H14" i="10"/>
  <c r="V14" i="10"/>
  <c r="N14" i="10"/>
  <c r="F14" i="10"/>
  <c r="C14" i="10"/>
  <c r="A57" i="13"/>
  <c r="A59" i="13" s="1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I22" i="10" l="1"/>
  <c r="I24" i="10" s="1"/>
  <c r="H51" i="13" s="1"/>
  <c r="O22" i="10"/>
  <c r="O24" i="10" s="1"/>
  <c r="N51" i="13" s="1"/>
  <c r="Z22" i="10"/>
  <c r="Z24" i="10" s="1"/>
  <c r="Y51" i="13" s="1"/>
  <c r="W22" i="10"/>
  <c r="W24" i="10" s="1"/>
  <c r="V51" i="13" s="1"/>
  <c r="L22" i="10"/>
  <c r="L24" i="10" s="1"/>
  <c r="K51" i="13" s="1"/>
  <c r="R22" i="10"/>
  <c r="R24" i="10" s="1"/>
  <c r="Q51" i="13" s="1"/>
  <c r="J22" i="10"/>
  <c r="J24" i="10" s="1"/>
  <c r="I51" i="13" s="1"/>
  <c r="T22" i="10"/>
  <c r="T24" i="10" s="1"/>
  <c r="S51" i="13" s="1"/>
  <c r="K22" i="10"/>
  <c r="K24" i="10" s="1"/>
  <c r="J51" i="13" s="1"/>
  <c r="I46" i="13"/>
  <c r="Q46" i="13"/>
  <c r="Y46" i="13"/>
  <c r="J46" i="13"/>
  <c r="R46" i="13"/>
  <c r="K46" i="13"/>
  <c r="S46" i="13"/>
  <c r="D46" i="13"/>
  <c r="L46" i="13"/>
  <c r="T46" i="13"/>
  <c r="G46" i="13"/>
  <c r="H46" i="13"/>
  <c r="E46" i="13"/>
  <c r="M46" i="13"/>
  <c r="U46" i="13"/>
  <c r="O46" i="13"/>
  <c r="P46" i="13"/>
  <c r="F46" i="13"/>
  <c r="N46" i="13"/>
  <c r="V46" i="13"/>
  <c r="W46" i="13"/>
  <c r="X46" i="13"/>
  <c r="G22" i="10"/>
  <c r="G24" i="10" s="1"/>
  <c r="F51" i="13" s="1"/>
  <c r="M22" i="10"/>
  <c r="M24" i="10" s="1"/>
  <c r="L51" i="13" s="1"/>
  <c r="E22" i="10"/>
  <c r="E24" i="10" s="1"/>
  <c r="D51" i="13" s="1"/>
  <c r="U22" i="10"/>
  <c r="U24" i="10" s="1"/>
  <c r="T51" i="13" s="1"/>
  <c r="V22" i="10"/>
  <c r="V24" i="10" s="1"/>
  <c r="U51" i="13" s="1"/>
  <c r="P22" i="10"/>
  <c r="P24" i="10" s="1"/>
  <c r="O51" i="13" s="1"/>
  <c r="N22" i="10"/>
  <c r="N24" i="10" s="1"/>
  <c r="M51" i="13" s="1"/>
  <c r="X22" i="10"/>
  <c r="X24" i="10" s="1"/>
  <c r="W51" i="13" s="1"/>
  <c r="C22" i="10"/>
  <c r="C24" i="10" s="1"/>
  <c r="Z24" i="13"/>
  <c r="C25" i="10" l="1"/>
  <c r="B51" i="13"/>
  <c r="B46" i="13"/>
  <c r="C23" i="9"/>
  <c r="D23" i="9" s="1"/>
  <c r="E23" i="9" s="1"/>
  <c r="F23" i="9" s="1"/>
  <c r="G23" i="9" s="1"/>
  <c r="H23" i="9" s="1"/>
  <c r="I23" i="9" s="1"/>
  <c r="J23" i="9" s="1"/>
  <c r="K23" i="9" s="1"/>
  <c r="L23" i="9" s="1"/>
  <c r="M23" i="9" s="1"/>
  <c r="N23" i="9" s="1"/>
  <c r="O23" i="9" s="1"/>
  <c r="P23" i="9" s="1"/>
  <c r="Q23" i="9" s="1"/>
  <c r="R23" i="9" s="1"/>
  <c r="S23" i="9" s="1"/>
  <c r="T23" i="9" s="1"/>
  <c r="U23" i="9" s="1"/>
  <c r="V23" i="9" s="1"/>
  <c r="W23" i="9" s="1"/>
  <c r="X23" i="9" s="1"/>
  <c r="Y23" i="9" s="1"/>
  <c r="Z23" i="9" s="1"/>
  <c r="C46" i="13"/>
  <c r="Z46" i="13" l="1"/>
  <c r="B13" i="12"/>
  <c r="D13" i="12" s="1"/>
  <c r="Q16" i="12" l="1"/>
  <c r="Y16" i="12"/>
  <c r="W16" i="12"/>
  <c r="X16" i="12"/>
  <c r="R16" i="12"/>
  <c r="Z16" i="12"/>
  <c r="S16" i="12"/>
  <c r="S18" i="12" s="1"/>
  <c r="T16" i="12"/>
  <c r="U16" i="12"/>
  <c r="V16" i="12"/>
  <c r="W13" i="12"/>
  <c r="O13" i="12"/>
  <c r="O14" i="12" s="1"/>
  <c r="N25" i="13" s="1"/>
  <c r="G13" i="12"/>
  <c r="G14" i="12" s="1"/>
  <c r="F25" i="13" s="1"/>
  <c r="U13" i="12"/>
  <c r="E13" i="12"/>
  <c r="E14" i="12" s="1"/>
  <c r="D25" i="13" s="1"/>
  <c r="T13" i="12"/>
  <c r="L13" i="12"/>
  <c r="L14" i="12" s="1"/>
  <c r="K25" i="13" s="1"/>
  <c r="D14" i="12"/>
  <c r="C25" i="13" s="1"/>
  <c r="S13" i="12"/>
  <c r="K13" i="12"/>
  <c r="K14" i="12" s="1"/>
  <c r="J25" i="13" s="1"/>
  <c r="Z13" i="12"/>
  <c r="Z14" i="12" s="1"/>
  <c r="Y25" i="13" s="1"/>
  <c r="R13" i="12"/>
  <c r="J13" i="12"/>
  <c r="J14" i="12" s="1"/>
  <c r="I25" i="13" s="1"/>
  <c r="Y13" i="12"/>
  <c r="I13" i="12"/>
  <c r="I14" i="12" s="1"/>
  <c r="H25" i="13" s="1"/>
  <c r="H13" i="12"/>
  <c r="H14" i="12" s="1"/>
  <c r="G25" i="13" s="1"/>
  <c r="V13" i="12"/>
  <c r="N13" i="12"/>
  <c r="N14" i="12" s="1"/>
  <c r="M25" i="13" s="1"/>
  <c r="F13" i="12"/>
  <c r="F14" i="12" s="1"/>
  <c r="E25" i="13" s="1"/>
  <c r="M13" i="12"/>
  <c r="M14" i="12" s="1"/>
  <c r="L25" i="13" s="1"/>
  <c r="C13" i="12"/>
  <c r="C14" i="12" s="1"/>
  <c r="B25" i="13" s="1"/>
  <c r="Q13" i="12"/>
  <c r="X13" i="12"/>
  <c r="P13" i="12"/>
  <c r="I16" i="12"/>
  <c r="O16" i="12"/>
  <c r="F16" i="12"/>
  <c r="D16" i="12"/>
  <c r="D18" i="12" s="1"/>
  <c r="C16" i="12"/>
  <c r="J16" i="12"/>
  <c r="P16" i="12"/>
  <c r="H16" i="12"/>
  <c r="G16" i="12"/>
  <c r="K16" i="12"/>
  <c r="N16" i="12"/>
  <c r="N18" i="12" s="1"/>
  <c r="M16" i="12"/>
  <c r="E16" i="12"/>
  <c r="L16" i="12"/>
  <c r="L18" i="12" s="1"/>
  <c r="P18" i="12" l="1"/>
  <c r="F18" i="12"/>
  <c r="E29" i="13" s="1"/>
  <c r="G18" i="12"/>
  <c r="I18" i="12"/>
  <c r="X18" i="12"/>
  <c r="H18" i="12"/>
  <c r="W18" i="12"/>
  <c r="T18" i="12"/>
  <c r="T20" i="12" s="1"/>
  <c r="E18" i="12"/>
  <c r="V18" i="12"/>
  <c r="Y18" i="12"/>
  <c r="X29" i="13" s="1"/>
  <c r="R18" i="12"/>
  <c r="U18" i="12"/>
  <c r="Q18" i="12"/>
  <c r="Z18" i="12"/>
  <c r="Z20" i="12" s="1"/>
  <c r="K18" i="12"/>
  <c r="J18" i="12"/>
  <c r="J20" i="12" s="1"/>
  <c r="C18" i="12"/>
  <c r="O18" i="12"/>
  <c r="M18" i="12"/>
  <c r="T14" i="12"/>
  <c r="S25" i="13" s="1"/>
  <c r="V14" i="12"/>
  <c r="U25" i="13" s="1"/>
  <c r="W14" i="12"/>
  <c r="V25" i="13" s="1"/>
  <c r="D20" i="12"/>
  <c r="R14" i="12"/>
  <c r="Q25" i="13" s="1"/>
  <c r="U14" i="12"/>
  <c r="T25" i="13" s="1"/>
  <c r="Q14" i="12"/>
  <c r="P25" i="13" s="1"/>
  <c r="R29" i="13"/>
  <c r="S14" i="12"/>
  <c r="R25" i="13" s="1"/>
  <c r="X14" i="12"/>
  <c r="W25" i="13" s="1"/>
  <c r="Y14" i="12"/>
  <c r="X25" i="13" s="1"/>
  <c r="K29" i="13"/>
  <c r="M29" i="13"/>
  <c r="P14" i="12"/>
  <c r="O25" i="13" s="1"/>
  <c r="D22" i="10"/>
  <c r="F22" i="10"/>
  <c r="F24" i="10" s="1"/>
  <c r="E51" i="13" s="1"/>
  <c r="H22" i="10"/>
  <c r="H24" i="10" s="1"/>
  <c r="G51" i="13" s="1"/>
  <c r="T145" i="12" l="1"/>
  <c r="T146" i="12" s="1"/>
  <c r="T148" i="12" s="1"/>
  <c r="S38" i="13" s="1"/>
  <c r="T62" i="12"/>
  <c r="T63" i="12" s="1"/>
  <c r="T65" i="12" s="1"/>
  <c r="S34" i="13" s="1"/>
  <c r="J62" i="12"/>
  <c r="J63" i="12" s="1"/>
  <c r="J65" i="12" s="1"/>
  <c r="I34" i="13" s="1"/>
  <c r="J145" i="12"/>
  <c r="J146" i="12" s="1"/>
  <c r="J148" i="12" s="1"/>
  <c r="I38" i="13" s="1"/>
  <c r="D62" i="12"/>
  <c r="D63" i="12" s="1"/>
  <c r="D65" i="12" s="1"/>
  <c r="C34" i="13" s="1"/>
  <c r="D145" i="12"/>
  <c r="D146" i="12" s="1"/>
  <c r="D148" i="12" s="1"/>
  <c r="C38" i="13" s="1"/>
  <c r="Z62" i="12"/>
  <c r="Z63" i="12" s="1"/>
  <c r="Z65" i="12" s="1"/>
  <c r="Y34" i="13" s="1"/>
  <c r="Z145" i="12"/>
  <c r="Z146" i="12" s="1"/>
  <c r="Z148" i="12" s="1"/>
  <c r="Y38" i="13" s="1"/>
  <c r="J104" i="12"/>
  <c r="J105" i="12" s="1"/>
  <c r="J107" i="12" s="1"/>
  <c r="I36" i="13" s="1"/>
  <c r="J125" i="12"/>
  <c r="J126" i="12" s="1"/>
  <c r="J128" i="12" s="1"/>
  <c r="I37" i="13" s="1"/>
  <c r="J41" i="12"/>
  <c r="J83" i="12"/>
  <c r="J84" i="12" s="1"/>
  <c r="T83" i="12"/>
  <c r="T84" i="12" s="1"/>
  <c r="T125" i="12"/>
  <c r="T126" i="12" s="1"/>
  <c r="T128" i="12" s="1"/>
  <c r="S37" i="13" s="1"/>
  <c r="T104" i="12"/>
  <c r="T105" i="12" s="1"/>
  <c r="T107" i="12" s="1"/>
  <c r="S36" i="13" s="1"/>
  <c r="T41" i="12"/>
  <c r="T42" i="12" s="1"/>
  <c r="T44" i="12" s="1"/>
  <c r="S33" i="13" s="1"/>
  <c r="Z104" i="12"/>
  <c r="Z105" i="12" s="1"/>
  <c r="Z107" i="12" s="1"/>
  <c r="Y36" i="13" s="1"/>
  <c r="Z41" i="12"/>
  <c r="Z125" i="12"/>
  <c r="Z126" i="12" s="1"/>
  <c r="Z128" i="12" s="1"/>
  <c r="Y37" i="13" s="1"/>
  <c r="Z83" i="12"/>
  <c r="Z84" i="12" s="1"/>
  <c r="D41" i="12"/>
  <c r="D42" i="12" s="1"/>
  <c r="D125" i="12"/>
  <c r="D126" i="12" s="1"/>
  <c r="D128" i="12" s="1"/>
  <c r="C37" i="13" s="1"/>
  <c r="D83" i="12"/>
  <c r="D84" i="12" s="1"/>
  <c r="D86" i="12" s="1"/>
  <c r="C35" i="13" s="1"/>
  <c r="D104" i="12"/>
  <c r="D105" i="12" s="1"/>
  <c r="D107" i="12" s="1"/>
  <c r="C36" i="13" s="1"/>
  <c r="F29" i="13"/>
  <c r="W29" i="13"/>
  <c r="O29" i="13"/>
  <c r="F20" i="12"/>
  <c r="S29" i="13"/>
  <c r="P29" i="13"/>
  <c r="H20" i="12"/>
  <c r="V29" i="13"/>
  <c r="X20" i="12"/>
  <c r="Q29" i="13"/>
  <c r="T29" i="13"/>
  <c r="U29" i="13"/>
  <c r="K20" i="12"/>
  <c r="I29" i="13"/>
  <c r="O20" i="12"/>
  <c r="M20" i="12"/>
  <c r="C20" i="12"/>
  <c r="B29" i="13"/>
  <c r="Y29" i="13"/>
  <c r="N29" i="13"/>
  <c r="J29" i="13"/>
  <c r="L29" i="13"/>
  <c r="R20" i="12"/>
  <c r="V20" i="12"/>
  <c r="Y20" i="12"/>
  <c r="G29" i="13"/>
  <c r="U20" i="12"/>
  <c r="W20" i="12"/>
  <c r="Q20" i="12"/>
  <c r="Z25" i="13"/>
  <c r="P20" i="12"/>
  <c r="C29" i="13"/>
  <c r="S20" i="12"/>
  <c r="E20" i="12"/>
  <c r="D29" i="13"/>
  <c r="I20" i="12"/>
  <c r="H29" i="13"/>
  <c r="N20" i="12"/>
  <c r="L20" i="12"/>
  <c r="G20" i="12"/>
  <c r="L145" i="12" l="1"/>
  <c r="L146" i="12" s="1"/>
  <c r="L148" i="12" s="1"/>
  <c r="K38" i="13" s="1"/>
  <c r="L62" i="12"/>
  <c r="L63" i="12" s="1"/>
  <c r="L65" i="12" s="1"/>
  <c r="K34" i="13" s="1"/>
  <c r="M145" i="12"/>
  <c r="M146" i="12" s="1"/>
  <c r="M148" i="12" s="1"/>
  <c r="L38" i="13" s="1"/>
  <c r="M62" i="12"/>
  <c r="M63" i="12" s="1"/>
  <c r="M65" i="12" s="1"/>
  <c r="L34" i="13" s="1"/>
  <c r="H145" i="12"/>
  <c r="H146" i="12" s="1"/>
  <c r="H148" i="12" s="1"/>
  <c r="G38" i="13" s="1"/>
  <c r="H62" i="12"/>
  <c r="H63" i="12" s="1"/>
  <c r="H65" i="12" s="1"/>
  <c r="G34" i="13" s="1"/>
  <c r="X62" i="12"/>
  <c r="X63" i="12" s="1"/>
  <c r="X65" i="12" s="1"/>
  <c r="W34" i="13" s="1"/>
  <c r="X145" i="12"/>
  <c r="X146" i="12" s="1"/>
  <c r="X148" i="12" s="1"/>
  <c r="W38" i="13" s="1"/>
  <c r="P145" i="12"/>
  <c r="P146" i="12" s="1"/>
  <c r="P148" i="12" s="1"/>
  <c r="O38" i="13" s="1"/>
  <c r="P62" i="12"/>
  <c r="P63" i="12" s="1"/>
  <c r="P65" i="12" s="1"/>
  <c r="O34" i="13" s="1"/>
  <c r="N62" i="12"/>
  <c r="N63" i="12" s="1"/>
  <c r="N65" i="12" s="1"/>
  <c r="N145" i="12"/>
  <c r="N146" i="12" s="1"/>
  <c r="N148" i="12" s="1"/>
  <c r="M38" i="13" s="1"/>
  <c r="G145" i="12"/>
  <c r="G146" i="12" s="1"/>
  <c r="G148" i="12" s="1"/>
  <c r="F38" i="13" s="1"/>
  <c r="G62" i="12"/>
  <c r="G63" i="12" s="1"/>
  <c r="G65" i="12" s="1"/>
  <c r="F34" i="13" s="1"/>
  <c r="R62" i="12"/>
  <c r="R63" i="12" s="1"/>
  <c r="R65" i="12" s="1"/>
  <c r="Q34" i="13" s="1"/>
  <c r="R145" i="12"/>
  <c r="R146" i="12" s="1"/>
  <c r="R148" i="12" s="1"/>
  <c r="Q38" i="13" s="1"/>
  <c r="O62" i="12"/>
  <c r="O63" i="12" s="1"/>
  <c r="O65" i="12" s="1"/>
  <c r="N34" i="13" s="1"/>
  <c r="O145" i="12"/>
  <c r="O146" i="12" s="1"/>
  <c r="O148" i="12" s="1"/>
  <c r="N38" i="13" s="1"/>
  <c r="Q145" i="12"/>
  <c r="Q146" i="12" s="1"/>
  <c r="Q148" i="12" s="1"/>
  <c r="P38" i="13" s="1"/>
  <c r="Q62" i="12"/>
  <c r="Q63" i="12" s="1"/>
  <c r="Q65" i="12" s="1"/>
  <c r="P34" i="13" s="1"/>
  <c r="I145" i="12"/>
  <c r="I146" i="12" s="1"/>
  <c r="I148" i="12" s="1"/>
  <c r="H38" i="13" s="1"/>
  <c r="I62" i="12"/>
  <c r="I63" i="12" s="1"/>
  <c r="I65" i="12" s="1"/>
  <c r="H34" i="13" s="1"/>
  <c r="E145" i="12"/>
  <c r="E146" i="12" s="1"/>
  <c r="E148" i="12" s="1"/>
  <c r="D38" i="13" s="1"/>
  <c r="E62" i="12"/>
  <c r="E63" i="12" s="1"/>
  <c r="E65" i="12" s="1"/>
  <c r="D34" i="13" s="1"/>
  <c r="F145" i="12"/>
  <c r="F146" i="12" s="1"/>
  <c r="F148" i="12" s="1"/>
  <c r="E38" i="13" s="1"/>
  <c r="F62" i="12"/>
  <c r="F63" i="12" s="1"/>
  <c r="F65" i="12" s="1"/>
  <c r="E34" i="13" s="1"/>
  <c r="W145" i="12"/>
  <c r="W146" i="12" s="1"/>
  <c r="W148" i="12" s="1"/>
  <c r="V38" i="13" s="1"/>
  <c r="W62" i="12"/>
  <c r="W63" i="12" s="1"/>
  <c r="W65" i="12" s="1"/>
  <c r="V34" i="13" s="1"/>
  <c r="K62" i="12"/>
  <c r="K63" i="12" s="1"/>
  <c r="K65" i="12" s="1"/>
  <c r="J34" i="13" s="1"/>
  <c r="K145" i="12"/>
  <c r="K146" i="12" s="1"/>
  <c r="K148" i="12" s="1"/>
  <c r="J38" i="13" s="1"/>
  <c r="U145" i="12"/>
  <c r="U146" i="12" s="1"/>
  <c r="U148" i="12" s="1"/>
  <c r="T38" i="13" s="1"/>
  <c r="U62" i="12"/>
  <c r="U63" i="12" s="1"/>
  <c r="U65" i="12" s="1"/>
  <c r="T34" i="13" s="1"/>
  <c r="S62" i="12"/>
  <c r="S63" i="12" s="1"/>
  <c r="S65" i="12" s="1"/>
  <c r="R34" i="13" s="1"/>
  <c r="S145" i="12"/>
  <c r="S146" i="12" s="1"/>
  <c r="S148" i="12" s="1"/>
  <c r="R38" i="13" s="1"/>
  <c r="Y62" i="12"/>
  <c r="Y63" i="12" s="1"/>
  <c r="Y65" i="12" s="1"/>
  <c r="X34" i="13" s="1"/>
  <c r="Y145" i="12"/>
  <c r="Y146" i="12" s="1"/>
  <c r="Y148" i="12" s="1"/>
  <c r="X38" i="13" s="1"/>
  <c r="V62" i="12"/>
  <c r="V63" i="12" s="1"/>
  <c r="V65" i="12" s="1"/>
  <c r="U34" i="13" s="1"/>
  <c r="V145" i="12"/>
  <c r="V146" i="12" s="1"/>
  <c r="V148" i="12" s="1"/>
  <c r="U38" i="13" s="1"/>
  <c r="L83" i="12"/>
  <c r="L84" i="12" s="1"/>
  <c r="L86" i="12" s="1"/>
  <c r="K35" i="13" s="1"/>
  <c r="L104" i="12"/>
  <c r="L105" i="12" s="1"/>
  <c r="L107" i="12" s="1"/>
  <c r="K36" i="13" s="1"/>
  <c r="L41" i="12"/>
  <c r="L42" i="12" s="1"/>
  <c r="L44" i="12" s="1"/>
  <c r="K33" i="13" s="1"/>
  <c r="L125" i="12"/>
  <c r="L126" i="12" s="1"/>
  <c r="L128" i="12" s="1"/>
  <c r="K37" i="13" s="1"/>
  <c r="P125" i="12"/>
  <c r="P126" i="12" s="1"/>
  <c r="P128" i="12" s="1"/>
  <c r="O37" i="13" s="1"/>
  <c r="P41" i="12"/>
  <c r="P42" i="12" s="1"/>
  <c r="P44" i="12" s="1"/>
  <c r="O33" i="13" s="1"/>
  <c r="P104" i="12"/>
  <c r="P105" i="12" s="1"/>
  <c r="P107" i="12" s="1"/>
  <c r="O36" i="13" s="1"/>
  <c r="P83" i="12"/>
  <c r="P84" i="12" s="1"/>
  <c r="P86" i="12" s="1"/>
  <c r="O35" i="13" s="1"/>
  <c r="R104" i="12"/>
  <c r="R105" i="12" s="1"/>
  <c r="R107" i="12" s="1"/>
  <c r="Q36" i="13" s="1"/>
  <c r="R83" i="12"/>
  <c r="R84" i="12" s="1"/>
  <c r="R86" i="12" s="1"/>
  <c r="Q35" i="13" s="1"/>
  <c r="R41" i="12"/>
  <c r="R42" i="12" s="1"/>
  <c r="R44" i="12" s="1"/>
  <c r="Q33" i="13" s="1"/>
  <c r="R125" i="12"/>
  <c r="R126" i="12" s="1"/>
  <c r="R128" i="12" s="1"/>
  <c r="Q37" i="13" s="1"/>
  <c r="H125" i="12"/>
  <c r="H126" i="12" s="1"/>
  <c r="H128" i="12" s="1"/>
  <c r="G37" i="13" s="1"/>
  <c r="H41" i="12"/>
  <c r="H42" i="12" s="1"/>
  <c r="H44" i="12" s="1"/>
  <c r="G33" i="13" s="1"/>
  <c r="H83" i="12"/>
  <c r="H84" i="12" s="1"/>
  <c r="H86" i="12" s="1"/>
  <c r="G35" i="13" s="1"/>
  <c r="H104" i="12"/>
  <c r="H105" i="12" s="1"/>
  <c r="H107" i="12" s="1"/>
  <c r="G36" i="13" s="1"/>
  <c r="F41" i="12"/>
  <c r="F42" i="12" s="1"/>
  <c r="F44" i="12" s="1"/>
  <c r="E33" i="13" s="1"/>
  <c r="F125" i="12"/>
  <c r="F126" i="12" s="1"/>
  <c r="F128" i="12" s="1"/>
  <c r="E37" i="13" s="1"/>
  <c r="F83" i="12"/>
  <c r="F84" i="12" s="1"/>
  <c r="F86" i="12" s="1"/>
  <c r="E35" i="13" s="1"/>
  <c r="F104" i="12"/>
  <c r="F105" i="12" s="1"/>
  <c r="F107" i="12" s="1"/>
  <c r="E36" i="13" s="1"/>
  <c r="M34" i="13"/>
  <c r="N83" i="12"/>
  <c r="N84" i="12" s="1"/>
  <c r="N86" i="12" s="1"/>
  <c r="M35" i="13" s="1"/>
  <c r="N125" i="12"/>
  <c r="N126" i="12" s="1"/>
  <c r="N128" i="12" s="1"/>
  <c r="M37" i="13" s="1"/>
  <c r="N41" i="12"/>
  <c r="N42" i="12" s="1"/>
  <c r="N44" i="12" s="1"/>
  <c r="M33" i="13" s="1"/>
  <c r="N104" i="12"/>
  <c r="N105" i="12" s="1"/>
  <c r="N107" i="12" s="1"/>
  <c r="M36" i="13" s="1"/>
  <c r="K83" i="12"/>
  <c r="K84" i="12" s="1"/>
  <c r="K86" i="12" s="1"/>
  <c r="J35" i="13" s="1"/>
  <c r="K104" i="12"/>
  <c r="K105" i="12" s="1"/>
  <c r="K107" i="12" s="1"/>
  <c r="J36" i="13" s="1"/>
  <c r="K125" i="12"/>
  <c r="K126" i="12" s="1"/>
  <c r="K128" i="12" s="1"/>
  <c r="J37" i="13" s="1"/>
  <c r="K41" i="12"/>
  <c r="K42" i="12" s="1"/>
  <c r="Q104" i="12"/>
  <c r="Q105" i="12" s="1"/>
  <c r="Q107" i="12" s="1"/>
  <c r="P36" i="13" s="1"/>
  <c r="Q125" i="12"/>
  <c r="Q126" i="12" s="1"/>
  <c r="Q128" i="12" s="1"/>
  <c r="P37" i="13" s="1"/>
  <c r="Q41" i="12"/>
  <c r="Q42" i="12" s="1"/>
  <c r="Q44" i="12" s="1"/>
  <c r="P33" i="13" s="1"/>
  <c r="Q83" i="12"/>
  <c r="Q84" i="12" s="1"/>
  <c r="Q86" i="12" s="1"/>
  <c r="P35" i="13" s="1"/>
  <c r="U83" i="12"/>
  <c r="U84" i="12" s="1"/>
  <c r="U86" i="12" s="1"/>
  <c r="T35" i="13" s="1"/>
  <c r="U125" i="12"/>
  <c r="U126" i="12" s="1"/>
  <c r="U128" i="12" s="1"/>
  <c r="T37" i="13" s="1"/>
  <c r="U41" i="12"/>
  <c r="U42" i="12" s="1"/>
  <c r="U44" i="12" s="1"/>
  <c r="T33" i="13" s="1"/>
  <c r="U104" i="12"/>
  <c r="U105" i="12" s="1"/>
  <c r="U107" i="12" s="1"/>
  <c r="T36" i="13" s="1"/>
  <c r="Z29" i="13"/>
  <c r="W125" i="12"/>
  <c r="W126" i="12" s="1"/>
  <c r="W128" i="12" s="1"/>
  <c r="V37" i="13" s="1"/>
  <c r="W41" i="12"/>
  <c r="W42" i="12" s="1"/>
  <c r="W44" i="12" s="1"/>
  <c r="V33" i="13" s="1"/>
  <c r="W104" i="12"/>
  <c r="W105" i="12" s="1"/>
  <c r="W107" i="12" s="1"/>
  <c r="V36" i="13" s="1"/>
  <c r="W83" i="12"/>
  <c r="W84" i="12" s="1"/>
  <c r="W86" i="12" s="1"/>
  <c r="V35" i="13" s="1"/>
  <c r="M83" i="12"/>
  <c r="M84" i="12" s="1"/>
  <c r="M86" i="12" s="1"/>
  <c r="L35" i="13" s="1"/>
  <c r="M41" i="12"/>
  <c r="M42" i="12" s="1"/>
  <c r="M44" i="12" s="1"/>
  <c r="L33" i="13" s="1"/>
  <c r="M104" i="12"/>
  <c r="M105" i="12" s="1"/>
  <c r="M107" i="12" s="1"/>
  <c r="L36" i="13" s="1"/>
  <c r="M125" i="12"/>
  <c r="M126" i="12" s="1"/>
  <c r="M128" i="12" s="1"/>
  <c r="L37" i="13" s="1"/>
  <c r="S83" i="12"/>
  <c r="S84" i="12" s="1"/>
  <c r="S86" i="12" s="1"/>
  <c r="R35" i="13" s="1"/>
  <c r="S104" i="12"/>
  <c r="S105" i="12" s="1"/>
  <c r="S107" i="12" s="1"/>
  <c r="R36" i="13" s="1"/>
  <c r="S125" i="12"/>
  <c r="S126" i="12" s="1"/>
  <c r="S128" i="12" s="1"/>
  <c r="R37" i="13" s="1"/>
  <c r="S41" i="12"/>
  <c r="S42" i="12" s="1"/>
  <c r="S44" i="12" s="1"/>
  <c r="R33" i="13" s="1"/>
  <c r="Y104" i="12"/>
  <c r="Y105" i="12" s="1"/>
  <c r="Y107" i="12" s="1"/>
  <c r="X36" i="13" s="1"/>
  <c r="Y125" i="12"/>
  <c r="Y126" i="12" s="1"/>
  <c r="Y128" i="12" s="1"/>
  <c r="X37" i="13" s="1"/>
  <c r="Y41" i="12"/>
  <c r="Y42" i="12" s="1"/>
  <c r="Y44" i="12" s="1"/>
  <c r="X33" i="13" s="1"/>
  <c r="Y83" i="12"/>
  <c r="Y84" i="12" s="1"/>
  <c r="Y86" i="12" s="1"/>
  <c r="X35" i="13" s="1"/>
  <c r="I104" i="12"/>
  <c r="I105" i="12" s="1"/>
  <c r="I107" i="12" s="1"/>
  <c r="H36" i="13" s="1"/>
  <c r="I125" i="12"/>
  <c r="I126" i="12" s="1"/>
  <c r="I128" i="12" s="1"/>
  <c r="H37" i="13" s="1"/>
  <c r="I41" i="12"/>
  <c r="I42" i="12" s="1"/>
  <c r="I44" i="12" s="1"/>
  <c r="H33" i="13" s="1"/>
  <c r="I83" i="12"/>
  <c r="I84" i="12" s="1"/>
  <c r="I86" i="12" s="1"/>
  <c r="H35" i="13" s="1"/>
  <c r="X125" i="12"/>
  <c r="X126" i="12" s="1"/>
  <c r="X128" i="12" s="1"/>
  <c r="W37" i="13" s="1"/>
  <c r="X41" i="12"/>
  <c r="X42" i="12" s="1"/>
  <c r="X44" i="12" s="1"/>
  <c r="W33" i="13" s="1"/>
  <c r="X83" i="12"/>
  <c r="X84" i="12" s="1"/>
  <c r="X86" i="12" s="1"/>
  <c r="W35" i="13" s="1"/>
  <c r="X104" i="12"/>
  <c r="X105" i="12" s="1"/>
  <c r="X107" i="12" s="1"/>
  <c r="W36" i="13" s="1"/>
  <c r="E83" i="12"/>
  <c r="E84" i="12" s="1"/>
  <c r="E86" i="12" s="1"/>
  <c r="D35" i="13" s="1"/>
  <c r="E104" i="12"/>
  <c r="E105" i="12" s="1"/>
  <c r="E107" i="12" s="1"/>
  <c r="D36" i="13" s="1"/>
  <c r="E125" i="12"/>
  <c r="E126" i="12" s="1"/>
  <c r="E128" i="12" s="1"/>
  <c r="D37" i="13" s="1"/>
  <c r="E41" i="12"/>
  <c r="E42" i="12" s="1"/>
  <c r="E44" i="12" s="1"/>
  <c r="D33" i="13" s="1"/>
  <c r="G125" i="12"/>
  <c r="G126" i="12" s="1"/>
  <c r="G128" i="12" s="1"/>
  <c r="F37" i="13" s="1"/>
  <c r="G41" i="12"/>
  <c r="G42" i="12" s="1"/>
  <c r="G44" i="12" s="1"/>
  <c r="F33" i="13" s="1"/>
  <c r="G104" i="12"/>
  <c r="G105" i="12" s="1"/>
  <c r="G107" i="12" s="1"/>
  <c r="F36" i="13" s="1"/>
  <c r="G83" i="12"/>
  <c r="G84" i="12" s="1"/>
  <c r="G86" i="12" s="1"/>
  <c r="F35" i="13" s="1"/>
  <c r="V125" i="12"/>
  <c r="V126" i="12" s="1"/>
  <c r="V128" i="12" s="1"/>
  <c r="U37" i="13" s="1"/>
  <c r="V104" i="12"/>
  <c r="V105" i="12" s="1"/>
  <c r="V107" i="12" s="1"/>
  <c r="U36" i="13" s="1"/>
  <c r="V41" i="12"/>
  <c r="V42" i="12" s="1"/>
  <c r="V44" i="12" s="1"/>
  <c r="U33" i="13" s="1"/>
  <c r="V83" i="12"/>
  <c r="V84" i="12" s="1"/>
  <c r="V86" i="12" s="1"/>
  <c r="U35" i="13" s="1"/>
  <c r="O125" i="12"/>
  <c r="O126" i="12" s="1"/>
  <c r="O128" i="12" s="1"/>
  <c r="N37" i="13" s="1"/>
  <c r="O41" i="12"/>
  <c r="O42" i="12" s="1"/>
  <c r="O44" i="12" s="1"/>
  <c r="N33" i="13" s="1"/>
  <c r="O83" i="12"/>
  <c r="O84" i="12" s="1"/>
  <c r="O86" i="12" s="1"/>
  <c r="N35" i="13" s="1"/>
  <c r="O104" i="12"/>
  <c r="O105" i="12" s="1"/>
  <c r="O107" i="12" s="1"/>
  <c r="N36" i="13" s="1"/>
  <c r="C21" i="12"/>
  <c r="D21" i="12" s="1"/>
  <c r="E21" i="12" s="1"/>
  <c r="F21" i="12" s="1"/>
  <c r="G21" i="12" s="1"/>
  <c r="H21" i="12" s="1"/>
  <c r="I21" i="12" s="1"/>
  <c r="J21" i="12" s="1"/>
  <c r="K21" i="12" s="1"/>
  <c r="L21" i="12" s="1"/>
  <c r="M21" i="12" s="1"/>
  <c r="N21" i="12" s="1"/>
  <c r="O21" i="12" s="1"/>
  <c r="P21" i="12" s="1"/>
  <c r="Q21" i="12" s="1"/>
  <c r="R21" i="12" s="1"/>
  <c r="S21" i="12" s="1"/>
  <c r="T21" i="12" s="1"/>
  <c r="U21" i="12" s="1"/>
  <c r="V21" i="12" s="1"/>
  <c r="W21" i="12" s="1"/>
  <c r="X21" i="12" s="1"/>
  <c r="Y21" i="12" s="1"/>
  <c r="Z21" i="12" s="1"/>
  <c r="C125" i="12"/>
  <c r="C126" i="12" s="1"/>
  <c r="C128" i="12" s="1"/>
  <c r="C83" i="12"/>
  <c r="C84" i="12" s="1"/>
  <c r="C86" i="12" s="1"/>
  <c r="C87" i="12" s="1"/>
  <c r="D87" i="12" s="1"/>
  <c r="C104" i="12"/>
  <c r="C105" i="12" s="1"/>
  <c r="C107" i="12" s="1"/>
  <c r="C108" i="12" s="1"/>
  <c r="C62" i="12"/>
  <c r="C63" i="12" s="1"/>
  <c r="C65" i="12" s="1"/>
  <c r="C41" i="12"/>
  <c r="C42" i="12" s="1"/>
  <c r="C145" i="12"/>
  <c r="T86" i="12"/>
  <c r="S35" i="13" s="1"/>
  <c r="S40" i="13" s="1"/>
  <c r="S42" i="13" s="1"/>
  <c r="J42" i="12"/>
  <c r="J44" i="12" s="1"/>
  <c r="I33" i="13" s="1"/>
  <c r="J86" i="12"/>
  <c r="I35" i="13" s="1"/>
  <c r="Z42" i="12"/>
  <c r="Z44" i="12" s="1"/>
  <c r="Y33" i="13" s="1"/>
  <c r="Z86" i="12"/>
  <c r="Y35" i="13" s="1"/>
  <c r="D44" i="12"/>
  <c r="C33" i="13" s="1"/>
  <c r="C40" i="13" s="1"/>
  <c r="C42" i="13" s="1"/>
  <c r="I40" i="13" l="1"/>
  <c r="I42" i="13" s="1"/>
  <c r="I54" i="13" s="1"/>
  <c r="I57" i="13" s="1"/>
  <c r="I61" i="13" s="1"/>
  <c r="Y40" i="13"/>
  <c r="Y42" i="13" s="1"/>
  <c r="Y54" i="13" s="1"/>
  <c r="C44" i="12"/>
  <c r="B33" i="13" s="1"/>
  <c r="C146" i="12"/>
  <c r="C148" i="12" s="1"/>
  <c r="K40" i="13"/>
  <c r="K42" i="13" s="1"/>
  <c r="K54" i="13" s="1"/>
  <c r="D40" i="13"/>
  <c r="D42" i="13" s="1"/>
  <c r="D54" i="13" s="1"/>
  <c r="D59" i="13" s="1"/>
  <c r="V40" i="13"/>
  <c r="V42" i="13" s="1"/>
  <c r="V54" i="13" s="1"/>
  <c r="V59" i="13" s="1"/>
  <c r="F40" i="13"/>
  <c r="F42" i="13" s="1"/>
  <c r="F54" i="13" s="1"/>
  <c r="E40" i="13"/>
  <c r="E42" i="13" s="1"/>
  <c r="E54" i="13" s="1"/>
  <c r="E59" i="13" s="1"/>
  <c r="Q40" i="13"/>
  <c r="Q42" i="13" s="1"/>
  <c r="Q54" i="13" s="1"/>
  <c r="Q57" i="13" s="1"/>
  <c r="Q61" i="13" s="1"/>
  <c r="G40" i="13"/>
  <c r="G42" i="13" s="1"/>
  <c r="G54" i="13" s="1"/>
  <c r="T40" i="13"/>
  <c r="T42" i="13" s="1"/>
  <c r="T54" i="13" s="1"/>
  <c r="T57" i="13" s="1"/>
  <c r="T61" i="13" s="1"/>
  <c r="N40" i="13"/>
  <c r="N42" i="13" s="1"/>
  <c r="N54" i="13" s="1"/>
  <c r="N59" i="13" s="1"/>
  <c r="U40" i="13"/>
  <c r="U42" i="13" s="1"/>
  <c r="U54" i="13" s="1"/>
  <c r="U59" i="13" s="1"/>
  <c r="W40" i="13"/>
  <c r="W42" i="13" s="1"/>
  <c r="W54" i="13" s="1"/>
  <c r="W59" i="13" s="1"/>
  <c r="M40" i="13"/>
  <c r="M42" i="13" s="1"/>
  <c r="M54" i="13" s="1"/>
  <c r="M59" i="13" s="1"/>
  <c r="O40" i="13"/>
  <c r="O42" i="13" s="1"/>
  <c r="O54" i="13" s="1"/>
  <c r="O59" i="13" s="1"/>
  <c r="X40" i="13"/>
  <c r="X42" i="13" s="1"/>
  <c r="X54" i="13" s="1"/>
  <c r="X59" i="13" s="1"/>
  <c r="L40" i="13"/>
  <c r="L42" i="13" s="1"/>
  <c r="L54" i="13" s="1"/>
  <c r="P40" i="13"/>
  <c r="P42" i="13" s="1"/>
  <c r="P54" i="13" s="1"/>
  <c r="P59" i="13" s="1"/>
  <c r="H40" i="13"/>
  <c r="H42" i="13" s="1"/>
  <c r="H54" i="13" s="1"/>
  <c r="R40" i="13"/>
  <c r="R42" i="13" s="1"/>
  <c r="R54" i="13" s="1"/>
  <c r="R57" i="13" s="1"/>
  <c r="R61" i="13" s="1"/>
  <c r="B36" i="13"/>
  <c r="Z36" i="13" s="1"/>
  <c r="B35" i="13"/>
  <c r="Z35" i="13" s="1"/>
  <c r="C66" i="12"/>
  <c r="D66" i="12" s="1"/>
  <c r="E66" i="12" s="1"/>
  <c r="F66" i="12" s="1"/>
  <c r="G66" i="12" s="1"/>
  <c r="H66" i="12" s="1"/>
  <c r="I66" i="12" s="1"/>
  <c r="J66" i="12" s="1"/>
  <c r="K66" i="12" s="1"/>
  <c r="L66" i="12" s="1"/>
  <c r="B34" i="13"/>
  <c r="Z34" i="13" s="1"/>
  <c r="S54" i="13"/>
  <c r="S59" i="13" s="1"/>
  <c r="C129" i="12"/>
  <c r="D129" i="12" s="1"/>
  <c r="E129" i="12" s="1"/>
  <c r="F129" i="12" s="1"/>
  <c r="B37" i="13"/>
  <c r="D108" i="12"/>
  <c r="E108" i="12" s="1"/>
  <c r="F108" i="12" s="1"/>
  <c r="G108" i="12" s="1"/>
  <c r="H108" i="12" s="1"/>
  <c r="I108" i="12" s="1"/>
  <c r="E87" i="12"/>
  <c r="F87" i="12" s="1"/>
  <c r="G87" i="12" s="1"/>
  <c r="H87" i="12" s="1"/>
  <c r="I87" i="12" s="1"/>
  <c r="J87" i="12" s="1"/>
  <c r="K87" i="12" s="1"/>
  <c r="L87" i="12" s="1"/>
  <c r="K44" i="12"/>
  <c r="J33" i="13" s="1"/>
  <c r="J40" i="13" s="1"/>
  <c r="J42" i="13" s="1"/>
  <c r="C45" i="12" l="1"/>
  <c r="D45" i="12" s="1"/>
  <c r="E45" i="12" s="1"/>
  <c r="F45" i="12" s="1"/>
  <c r="G45" i="12" s="1"/>
  <c r="H45" i="12" s="1"/>
  <c r="I45" i="12" s="1"/>
  <c r="J45" i="12" s="1"/>
  <c r="K45" i="12" s="1"/>
  <c r="L45" i="12" s="1"/>
  <c r="M45" i="12" s="1"/>
  <c r="B38" i="13"/>
  <c r="Z38" i="13" s="1"/>
  <c r="C149" i="12"/>
  <c r="D149" i="12" s="1"/>
  <c r="E149" i="12" s="1"/>
  <c r="F149" i="12" s="1"/>
  <c r="G149" i="12" s="1"/>
  <c r="H149" i="12" s="1"/>
  <c r="I149" i="12" s="1"/>
  <c r="J149" i="12" s="1"/>
  <c r="K149" i="12" s="1"/>
  <c r="L149" i="12" s="1"/>
  <c r="M149" i="12" s="1"/>
  <c r="N149" i="12" s="1"/>
  <c r="O149" i="12" s="1"/>
  <c r="P149" i="12" s="1"/>
  <c r="Q149" i="12" s="1"/>
  <c r="R149" i="12" s="1"/>
  <c r="S149" i="12" s="1"/>
  <c r="T149" i="12" s="1"/>
  <c r="U149" i="12" s="1"/>
  <c r="V149" i="12" s="1"/>
  <c r="W149" i="12" s="1"/>
  <c r="X149" i="12" s="1"/>
  <c r="Y149" i="12" s="1"/>
  <c r="Z149" i="12" s="1"/>
  <c r="P57" i="13"/>
  <c r="P61" i="13" s="1"/>
  <c r="W57" i="13"/>
  <c r="W61" i="13" s="1"/>
  <c r="M57" i="13"/>
  <c r="M61" i="13" s="1"/>
  <c r="T59" i="13"/>
  <c r="Q59" i="13"/>
  <c r="U57" i="13"/>
  <c r="U61" i="13" s="1"/>
  <c r="R59" i="13"/>
  <c r="Z37" i="13"/>
  <c r="Z33" i="13"/>
  <c r="S57" i="13"/>
  <c r="S61" i="13" s="1"/>
  <c r="O57" i="13"/>
  <c r="O61" i="13" s="1"/>
  <c r="X57" i="13"/>
  <c r="X61" i="13" s="1"/>
  <c r="V57" i="13"/>
  <c r="V61" i="13" s="1"/>
  <c r="E57" i="13"/>
  <c r="E61" i="13" s="1"/>
  <c r="G129" i="12"/>
  <c r="H129" i="12" s="1"/>
  <c r="I129" i="12" s="1"/>
  <c r="J129" i="12" s="1"/>
  <c r="K129" i="12" s="1"/>
  <c r="L129" i="12" s="1"/>
  <c r="M129" i="12" s="1"/>
  <c r="N129" i="12" s="1"/>
  <c r="O129" i="12" s="1"/>
  <c r="P129" i="12" s="1"/>
  <c r="Q129" i="12" s="1"/>
  <c r="R129" i="12" s="1"/>
  <c r="S129" i="12" s="1"/>
  <c r="T129" i="12" s="1"/>
  <c r="U129" i="12" s="1"/>
  <c r="V129" i="12" s="1"/>
  <c r="W129" i="12" s="1"/>
  <c r="X129" i="12" s="1"/>
  <c r="Y129" i="12" s="1"/>
  <c r="Z129" i="12" s="1"/>
  <c r="D57" i="13"/>
  <c r="D61" i="13" s="1"/>
  <c r="I59" i="13"/>
  <c r="Y59" i="13"/>
  <c r="Y57" i="13"/>
  <c r="Y61" i="13" s="1"/>
  <c r="L57" i="13"/>
  <c r="L61" i="13" s="1"/>
  <c r="L59" i="13"/>
  <c r="J54" i="13"/>
  <c r="N57" i="13"/>
  <c r="N61" i="13" s="1"/>
  <c r="K59" i="13"/>
  <c r="K57" i="13"/>
  <c r="K61" i="13" s="1"/>
  <c r="J108" i="12"/>
  <c r="K108" i="12" s="1"/>
  <c r="L108" i="12" s="1"/>
  <c r="M108" i="12" s="1"/>
  <c r="N108" i="12" s="1"/>
  <c r="O108" i="12" s="1"/>
  <c r="P108" i="12" s="1"/>
  <c r="Q108" i="12" s="1"/>
  <c r="R108" i="12" s="1"/>
  <c r="S108" i="12" s="1"/>
  <c r="T108" i="12" s="1"/>
  <c r="U108" i="12" s="1"/>
  <c r="V108" i="12" s="1"/>
  <c r="W108" i="12" s="1"/>
  <c r="X108" i="12" s="1"/>
  <c r="Y108" i="12" s="1"/>
  <c r="Z108" i="12" s="1"/>
  <c r="M87" i="12"/>
  <c r="N87" i="12" s="1"/>
  <c r="O87" i="12" s="1"/>
  <c r="P87" i="12" s="1"/>
  <c r="Q87" i="12" s="1"/>
  <c r="R87" i="12" s="1"/>
  <c r="S87" i="12" s="1"/>
  <c r="T87" i="12" s="1"/>
  <c r="U87" i="12" s="1"/>
  <c r="V87" i="12" s="1"/>
  <c r="W87" i="12" s="1"/>
  <c r="X87" i="12" s="1"/>
  <c r="Y87" i="12" s="1"/>
  <c r="Z87" i="12" s="1"/>
  <c r="M66" i="12"/>
  <c r="N66" i="12" s="1"/>
  <c r="O66" i="12" s="1"/>
  <c r="P66" i="12" s="1"/>
  <c r="Q66" i="12" s="1"/>
  <c r="R66" i="12" s="1"/>
  <c r="S66" i="12" s="1"/>
  <c r="T66" i="12" s="1"/>
  <c r="U66" i="12" s="1"/>
  <c r="V66" i="12" s="1"/>
  <c r="W66" i="12" s="1"/>
  <c r="X66" i="12" s="1"/>
  <c r="Y66" i="12" s="1"/>
  <c r="Z66" i="12" s="1"/>
  <c r="B40" i="13" l="1"/>
  <c r="B42" i="13" s="1"/>
  <c r="B54" i="13" s="1"/>
  <c r="B57" i="13" s="1"/>
  <c r="Z40" i="13"/>
  <c r="Z42" i="13" s="1"/>
  <c r="J59" i="13"/>
  <c r="J57" i="13"/>
  <c r="J61" i="13" s="1"/>
  <c r="N45" i="12"/>
  <c r="B59" i="13" l="1"/>
  <c r="O45" i="12"/>
  <c r="P45" i="12" l="1"/>
  <c r="Q45" i="12" s="1"/>
  <c r="R45" i="12" s="1"/>
  <c r="S45" i="12" s="1"/>
  <c r="T45" i="12" s="1"/>
  <c r="U45" i="12" s="1"/>
  <c r="V45" i="12" s="1"/>
  <c r="W45" i="12" s="1"/>
  <c r="X45" i="12" s="1"/>
  <c r="Y45" i="12" s="1"/>
  <c r="Z45" i="12" s="1"/>
  <c r="G59" i="13"/>
  <c r="G57" i="13"/>
  <c r="G61" i="13" s="1"/>
  <c r="H59" i="13" l="1"/>
  <c r="H57" i="13"/>
  <c r="H61" i="13" s="1"/>
  <c r="F59" i="13" l="1"/>
  <c r="F57" i="13"/>
  <c r="F61" i="13" s="1"/>
  <c r="D24" i="10"/>
  <c r="D25" i="10" l="1"/>
  <c r="E25" i="10" s="1"/>
  <c r="F25" i="10" s="1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Q25" i="10" s="1"/>
  <c r="R25" i="10" s="1"/>
  <c r="S25" i="10" s="1"/>
  <c r="T25" i="10" s="1"/>
  <c r="U25" i="10" s="1"/>
  <c r="V25" i="10" s="1"/>
  <c r="W25" i="10" s="1"/>
  <c r="X25" i="10" s="1"/>
  <c r="Y25" i="10" s="1"/>
  <c r="Z25" i="10" s="1"/>
  <c r="C51" i="13"/>
  <c r="C54" i="13" l="1"/>
  <c r="Z54" i="13" s="1"/>
  <c r="Z59" i="13" s="1"/>
  <c r="Z51" i="13"/>
  <c r="C57" i="13" l="1"/>
  <c r="C61" i="13" s="1"/>
  <c r="C59" i="13"/>
  <c r="Z57" i="13"/>
  <c r="Z61" i="13" s="1"/>
  <c r="B61" i="13"/>
</calcChain>
</file>

<file path=xl/sharedStrings.xml><?xml version="1.0" encoding="utf-8"?>
<sst xmlns="http://schemas.openxmlformats.org/spreadsheetml/2006/main" count="354" uniqueCount="122">
  <si>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</si>
  <si>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</si>
  <si>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</si>
  <si>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</si>
  <si>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</si>
  <si>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</si>
  <si>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</si>
  <si>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</si>
  <si>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</si>
  <si>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</si>
  <si>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</si>
  <si>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</si>
  <si>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rolling monthly inflation (% change)</t>
  </si>
  <si>
    <t>Cumulative material uplift</t>
  </si>
  <si>
    <t xml:space="preserve">CSO Table 3 Detailed Wholesale Price Indices (excluding VAT) for Building and Construction Materials </t>
  </si>
  <si>
    <t>Base: Year 2015 = 100</t>
  </si>
  <si>
    <t>CSO Link</t>
  </si>
  <si>
    <t>Monthly Index for 2020</t>
  </si>
  <si>
    <t>Monthly Index for 2021</t>
  </si>
  <si>
    <t>Monthly Index for 2022</t>
  </si>
  <si>
    <t>Materials</t>
  </si>
  <si>
    <t>Cement</t>
  </si>
  <si>
    <t>Electrical fittings</t>
  </si>
  <si>
    <t>All materials</t>
  </si>
  <si>
    <t>Base indices (F1)</t>
  </si>
  <si>
    <t>Material component (85% x 40%)</t>
  </si>
  <si>
    <t>Payment Month</t>
  </si>
  <si>
    <t>Gas oil (other than autodiesel)</t>
  </si>
  <si>
    <t>% Change</t>
  </si>
  <si>
    <t>04.5.1 Electricity</t>
  </si>
  <si>
    <t>Base: Year 2016 = 100</t>
  </si>
  <si>
    <t>Project Name</t>
  </si>
  <si>
    <t>Location</t>
  </si>
  <si>
    <t>Contracting Authority</t>
  </si>
  <si>
    <t>Sanctioning Authority</t>
  </si>
  <si>
    <t>Cumultive Uplift</t>
  </si>
  <si>
    <t>Material Value for the period</t>
  </si>
  <si>
    <t>Overall Category Uplift</t>
  </si>
  <si>
    <t>MATERIAL INFLATION</t>
  </si>
  <si>
    <t>FUEL INFLATION</t>
  </si>
  <si>
    <t>%</t>
  </si>
  <si>
    <t>CSO Table 5 Wholesale Price Indices (excluding VAT) for Energy Products (i.e Fuels purchased by Manufacturing industry) ***GAS OIL ONLY***</t>
  </si>
  <si>
    <t>CSO Table 7 Consumer price indices (COICOP DIVISION 04 Housing, Water, Electricity) ***ELECTRICITY ONLY)</t>
  </si>
  <si>
    <t xml:space="preserve"> Contract Payment Certificate Number </t>
  </si>
  <si>
    <t>Cumulative uplift</t>
  </si>
  <si>
    <t>Effective Value (EV) for the Period</t>
  </si>
  <si>
    <t>Fuel</t>
  </si>
  <si>
    <t>Index Figure for the Adjustment Month (F2)</t>
  </si>
  <si>
    <t>MATERIALS CATEGORY 1</t>
  </si>
  <si>
    <t>Category</t>
  </si>
  <si>
    <t>Materials Category</t>
  </si>
  <si>
    <t>Precast concrete</t>
  </si>
  <si>
    <t>Other Structural steel</t>
  </si>
  <si>
    <t>Reinforcing metal</t>
  </si>
  <si>
    <t>Rough Timber - Other</t>
  </si>
  <si>
    <t xml:space="preserve"> Other Timber - Other</t>
  </si>
  <si>
    <t>Bituminous emulsions</t>
  </si>
  <si>
    <t>Plumbing materials incl. sanitary ware</t>
  </si>
  <si>
    <t>Plaster</t>
  </si>
  <si>
    <t>Energy</t>
  </si>
  <si>
    <t>ENERGY INFLATION</t>
  </si>
  <si>
    <t>MATERIALS CATEGORY 2</t>
  </si>
  <si>
    <t>MATERIALS CATEGORY 3</t>
  </si>
  <si>
    <t>MATERIALS CATEGORY 4</t>
  </si>
  <si>
    <t>MATERIALS CATEGORY 5</t>
  </si>
  <si>
    <t>Contract Date</t>
  </si>
  <si>
    <t>Contract Duration (months)</t>
  </si>
  <si>
    <t>MATERIALS CATEGORY 6</t>
  </si>
  <si>
    <t>Employer's share percentage (ES%)</t>
  </si>
  <si>
    <t>Contractor's share percentage</t>
  </si>
  <si>
    <t>Fuel Price Inflation for the Certificate (FPI)</t>
  </si>
  <si>
    <t>Energy Price Inflation for the Certificate (EPI)</t>
  </si>
  <si>
    <t>Base Amount for Material Price Inflation (BI)</t>
  </si>
  <si>
    <t>Aggregate of the Amounts for Material Category Inflation (∑CI)</t>
  </si>
  <si>
    <t>Contract Payment Certificate Number (N)</t>
  </si>
  <si>
    <t>Contract Payment Number (N)</t>
  </si>
  <si>
    <t>Contract Value (ex VAT) - €</t>
  </si>
  <si>
    <t>Threshold (N*0.0011)</t>
  </si>
  <si>
    <t>Value of Material Category in certificate - (Vmc)</t>
  </si>
  <si>
    <t>Base Amount Adjustment Factor (ARmc)</t>
  </si>
  <si>
    <t>Other (in the category of Rough Timber including plain sawn</t>
  </si>
  <si>
    <t>Other (in the category of Other Timber)</t>
  </si>
  <si>
    <t>Fuel component for the period (Y)</t>
  </si>
  <si>
    <t>Energy component for the period (Y)</t>
  </si>
  <si>
    <t>Total Energy cost</t>
  </si>
  <si>
    <t>Designated or Recovery Date (Indices month)</t>
  </si>
  <si>
    <t>Index Figure (F1)</t>
  </si>
  <si>
    <t>Net Base Amount for Inflation (BI)</t>
  </si>
  <si>
    <t>Net Amount for Inflation (CI)</t>
  </si>
  <si>
    <t>Net Fuel Price Inflation (FPI)</t>
  </si>
  <si>
    <t>Fuel Price Inflation (FPI)- forward to summary</t>
  </si>
  <si>
    <t>Net Energy Price Inflation (EPI)</t>
  </si>
  <si>
    <t>Energy Price Inflation (EPI) - forward to summary</t>
  </si>
  <si>
    <t xml:space="preserve">Designated or Recovery Date </t>
  </si>
  <si>
    <t>Insulating materials</t>
  </si>
  <si>
    <t>CHOOSE MATERIAL CATEGORY</t>
  </si>
  <si>
    <t xml:space="preserve">Index Figure (F1) - WPI "All Materials"  </t>
  </si>
  <si>
    <t>Insulating Materials</t>
  </si>
  <si>
    <r>
      <t xml:space="preserve">Total Inflation Amount (TI) Monthly </t>
    </r>
    <r>
      <rPr>
        <sz val="9"/>
        <rFont val="Calibri"/>
        <family val="2"/>
      </rPr>
      <t>- Formula 1b, Schedule to Appendix Three, Part 2</t>
    </r>
  </si>
  <si>
    <r>
      <t xml:space="preserve">Ex Gratia Payment for a Certificate (EGP) </t>
    </r>
    <r>
      <rPr>
        <i/>
        <sz val="9"/>
        <rFont val="Calibri"/>
        <family val="2"/>
      </rPr>
      <t>- Formula 1a, Schedule to Appendix Three, Part 2</t>
    </r>
  </si>
  <si>
    <r>
      <t xml:space="preserve">Total Material Price Inflation for the Certificate (MPI) - (BI + ∑CI)) </t>
    </r>
    <r>
      <rPr>
        <i/>
        <sz val="9"/>
        <rFont val="Calibri"/>
        <family val="2"/>
      </rPr>
      <t>- Formula 2, Schedule to Appendix Three, Part 3 (i)</t>
    </r>
  </si>
  <si>
    <r>
      <t xml:space="preserve">Base Amount for inflation (BI) </t>
    </r>
    <r>
      <rPr>
        <b/>
        <i/>
        <sz val="11"/>
        <color rgb="FF000000"/>
        <rFont val="Calibri"/>
        <family val="2"/>
        <scheme val="minor"/>
      </rPr>
      <t xml:space="preserve">- forward to summary </t>
    </r>
    <r>
      <rPr>
        <i/>
        <sz val="9"/>
        <color rgb="FF000000"/>
        <rFont val="Calibri"/>
        <family val="2"/>
        <scheme val="minor"/>
      </rPr>
      <t>- Formula 3, Schedule to Appendix Three, Part 3 (ii)</t>
    </r>
  </si>
  <si>
    <r>
      <t xml:space="preserve">Amount for inflation (CI) - </t>
    </r>
    <r>
      <rPr>
        <b/>
        <i/>
        <sz val="11"/>
        <color rgb="FF000000"/>
        <rFont val="Calibri"/>
        <family val="2"/>
        <scheme val="minor"/>
      </rPr>
      <t xml:space="preserve">forward to summary </t>
    </r>
    <r>
      <rPr>
        <sz val="9"/>
        <color rgb="FF000000"/>
        <rFont val="Calibri"/>
        <family val="2"/>
        <scheme val="minor"/>
      </rPr>
      <t>- Formula 4, Schedule to Appendix Three, Part 3 (iii)</t>
    </r>
  </si>
  <si>
    <r>
      <t xml:space="preserve">BASE AMOUNT FOR INFLATION (BAI) </t>
    </r>
    <r>
      <rPr>
        <sz val="14"/>
        <color rgb="FF000000"/>
        <rFont val="Calibri"/>
        <family val="2"/>
        <scheme val="minor"/>
      </rPr>
      <t>- Reference Schedule to Appendix Three, Part 3 (ii)</t>
    </r>
  </si>
  <si>
    <r>
      <t xml:space="preserve">Value of </t>
    </r>
    <r>
      <rPr>
        <i/>
        <u/>
        <sz val="11"/>
        <color rgb="FF000000"/>
        <rFont val="Calibri"/>
        <family val="2"/>
        <scheme val="minor"/>
      </rPr>
      <t>all materials</t>
    </r>
    <r>
      <rPr>
        <sz val="11"/>
        <color rgb="FF000000"/>
        <rFont val="Calibri"/>
        <family val="2"/>
        <scheme val="minor"/>
      </rPr>
      <t xml:space="preserve"> in certificate (Vall)</t>
    </r>
  </si>
  <si>
    <t>Designated or Recovery Date</t>
  </si>
  <si>
    <r>
      <rPr>
        <b/>
        <sz val="18"/>
        <color rgb="FF000000"/>
        <rFont val="Calibri"/>
        <family val="2"/>
        <scheme val="minor"/>
      </rPr>
      <t>MATERIAL CATEGORY INFLATION AMOUNT ("CI")</t>
    </r>
    <r>
      <rPr>
        <sz val="18"/>
        <color rgb="FF000000"/>
        <rFont val="Calibri"/>
        <family val="2"/>
        <scheme val="minor"/>
      </rPr>
      <t xml:space="preserve"> </t>
    </r>
    <r>
      <rPr>
        <sz val="16"/>
        <color rgb="FF000000"/>
        <rFont val="Calibri"/>
        <family val="2"/>
        <scheme val="minor"/>
      </rPr>
      <t>- Reference Schedule Three, Part 3 (iii)</t>
    </r>
  </si>
  <si>
    <t>Material Category Inflation (CI)</t>
  </si>
  <si>
    <r>
      <t>Calculation of Fuel Price Inflation (FPI)</t>
    </r>
    <r>
      <rPr>
        <i/>
        <sz val="14"/>
        <rFont val="Calibri"/>
        <family val="2"/>
      </rPr>
      <t xml:space="preserve"> - Formula 6, Schedule to Appendix Three of the Agreement, Part 3  </t>
    </r>
  </si>
  <si>
    <r>
      <t>Calculation of Energy Price Inflation (EPI)</t>
    </r>
    <r>
      <rPr>
        <i/>
        <sz val="14"/>
        <rFont val="Calibri"/>
        <family val="2"/>
      </rPr>
      <t xml:space="preserve"> - Formula 7, Schedule to Appendix Three of the Agreement, Part 4  </t>
    </r>
  </si>
  <si>
    <r>
      <rPr>
        <b/>
        <u/>
        <sz val="11"/>
        <color rgb="FF000000"/>
        <rFont val="Calibri"/>
        <family val="2"/>
        <scheme val="minor"/>
      </rPr>
      <t>Less</t>
    </r>
    <r>
      <rPr>
        <sz val="11"/>
        <color rgb="FF000000"/>
        <rFont val="Calibri"/>
        <family val="2"/>
        <scheme val="minor"/>
      </rPr>
      <t xml:space="preserve"> Base Amount Adjustment (BI </t>
    </r>
    <r>
      <rPr>
        <i/>
        <sz val="11"/>
        <color rgb="FF00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ARmc)</t>
    </r>
  </si>
  <si>
    <r>
      <t>Indices for the Calculation of Energy Price Inflation (EPI)</t>
    </r>
    <r>
      <rPr>
        <i/>
        <sz val="14"/>
        <rFont val="Calibri"/>
        <family val="2"/>
      </rPr>
      <t xml:space="preserve"> - Formula 7, Schedule to Appendix Three of the Agreement, Part 4  </t>
    </r>
  </si>
  <si>
    <r>
      <t>Indices for the Calculation of Fuel Price Inflation (FPI)</t>
    </r>
    <r>
      <rPr>
        <i/>
        <sz val="14"/>
        <rFont val="Calibri"/>
        <family val="2"/>
      </rPr>
      <t xml:space="preserve"> - Formula 6, Schedule to Appendix Three of the Agreement, Part 3  </t>
    </r>
  </si>
  <si>
    <r>
      <t>Indices for the Calculation of Material Price Inflation (FPI)</t>
    </r>
    <r>
      <rPr>
        <i/>
        <sz val="14"/>
        <rFont val="Calibri"/>
        <family val="2"/>
      </rPr>
      <t xml:space="preserve"> - Formula 3, Schedule to Appendix Three of the Agreement, Part 3(i) &amp;   Formula 4, Schedule to Appendix Three of the Agreement, Part 3(ii)</t>
    </r>
  </si>
  <si>
    <t>Total Fuel value</t>
  </si>
  <si>
    <r>
      <t xml:space="preserve">Workbook for the Calculation of the EX Gratia Payment for Unamended Public Works Forms of Contract PW-CF3, PW-CF4 &amp; PW-CF5 &amp; dated Prior to 7 January 2022 in accordance with the Schedule to Appendix Three of the Agreement - </t>
    </r>
    <r>
      <rPr>
        <b/>
        <u/>
        <sz val="18"/>
        <rFont val="Calibri"/>
        <family val="2"/>
      </rPr>
      <t>for Civil Engineering Works</t>
    </r>
  </si>
  <si>
    <t>Project Particulars (to be competed by the Project Design Team)</t>
  </si>
  <si>
    <r>
      <t xml:space="preserve">NOTE: IF </t>
    </r>
    <r>
      <rPr>
        <b/>
        <u/>
        <sz val="11"/>
        <color rgb="FFFF0000"/>
        <rFont val="Calibri"/>
        <family val="2"/>
      </rPr>
      <t>FALSE</t>
    </r>
    <r>
      <rPr>
        <b/>
        <sz val="11"/>
        <rFont val="Calibri"/>
        <family val="2"/>
      </rPr>
      <t xml:space="preserve"> APPEARS THE VALUE CLAIMED FOR MATERIAL CATEGORIES HAS EXCEED THE ALL MATERIALS VALUE</t>
    </r>
  </si>
  <si>
    <t>IF_EGP_W4 REV2               02-06-2022</t>
  </si>
  <si>
    <t>IF_EGP_W4    REV2                      02-06-2022</t>
  </si>
  <si>
    <t>IF_EGP_W4         REV2                         02-06-2022</t>
  </si>
  <si>
    <t>IF_EGP_W4   REV2                         02-06-2022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</si>
</sst>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€&quot;#,##0.00;\-&quot;€&quot;#,##0.00"/>
    <numFmt numFmtId="43" formatCode="_-* #,##0.00_-;\-* #,##0.00_-;_-* &quot;-&quot;??_-;_-@_-"/>
    <numFmt numFmtId="164" formatCode="&quot;€&quot;#,##0.00"/>
    <numFmt numFmtId="165" formatCode="0.0"/>
  </numFmts>
  <fonts count="3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Switzerland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Calibri"/>
      <family val="2"/>
    </font>
    <font>
      <b/>
      <sz val="10"/>
      <name val="Switzerland"/>
      <family val="2"/>
    </font>
    <font>
      <b/>
      <sz val="8"/>
      <name val="Switzerland"/>
      <family val="2"/>
    </font>
    <font>
      <sz val="7"/>
      <name val="Switzerland"/>
      <family val="2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4"/>
      <name val="Calibri"/>
      <family val="2"/>
    </font>
    <font>
      <i/>
      <sz val="11"/>
      <color rgb="FF000000"/>
      <name val="Calibri"/>
      <family val="2"/>
      <scheme val="minor"/>
    </font>
    <font>
      <b/>
      <u/>
      <sz val="18"/>
      <name val="Calibri"/>
      <family val="2"/>
    </font>
    <font>
      <b/>
      <u/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11" fillId="0" borderId="0">
      <alignment horizontal="center" vertical="center" wrapText="1"/>
    </xf>
    <xf numFmtId="49" fontId="11" fillId="0" borderId="0">
      <alignment horizontal="left" indent="4"/>
    </xf>
    <xf numFmtId="0" fontId="1" fillId="0" borderId="0"/>
    <xf numFmtId="49" fontId="15" fillId="0" borderId="0">
      <alignment horizontal="left"/>
    </xf>
    <xf numFmtId="0" fontId="1" fillId="0" borderId="0"/>
    <xf numFmtId="49" fontId="11" fillId="0" borderId="0">
      <alignment horizontal="center" wrapText="1"/>
    </xf>
    <xf numFmtId="49" fontId="16" fillId="0" borderId="0">
      <alignment horizontal="left"/>
    </xf>
    <xf numFmtId="49" fontId="17" fillId="0" borderId="0">
      <alignment horizontal="left"/>
    </xf>
    <xf numFmtId="49" fontId="11" fillId="0" borderId="10">
      <alignment horizontal="right" wrapText="1"/>
    </xf>
    <xf numFmtId="0" fontId="1" fillId="0" borderId="0"/>
    <xf numFmtId="0" fontId="1" fillId="0" borderId="0"/>
  </cellStyleXfs>
  <cellXfs count="298">
    <xf numFmtId="0" fontId="2" fillId="0" borderId="0" xfId="0" applyFont="1" applyFill="1" applyBorder="1"/>
    <xf numFmtId="0" fontId="0" fillId="0" borderId="0" xfId="0"/>
    <xf numFmtId="0" fontId="6" fillId="0" borderId="0" xfId="0" applyFont="1"/>
    <xf numFmtId="0" fontId="9" fillId="6" borderId="5" xfId="3" applyFont="1" applyFill="1" applyBorder="1" applyAlignment="1">
      <alignment horizontal="center" vertical="center"/>
    </xf>
    <xf numFmtId="49" fontId="5" fillId="7" borderId="1" xfId="4" applyFont="1" applyFill="1" applyBorder="1" applyAlignment="1">
      <alignment horizontal="center" vertical="center" wrapText="1"/>
    </xf>
    <xf numFmtId="0" fontId="12" fillId="7" borderId="1" xfId="0" applyNumberFormat="1" applyFont="1" applyFill="1" applyBorder="1" applyAlignment="1">
      <alignment horizontal="center" wrapText="1"/>
    </xf>
    <xf numFmtId="165" fontId="6" fillId="0" borderId="5" xfId="0" applyNumberFormat="1" applyFont="1" applyFill="1" applyBorder="1" applyAlignment="1"/>
    <xf numFmtId="0" fontId="10" fillId="0" borderId="0" xfId="0" applyFont="1"/>
    <xf numFmtId="0" fontId="13" fillId="0" borderId="0" xfId="0" applyFont="1" applyAlignment="1">
      <alignment horizontal="right"/>
    </xf>
    <xf numFmtId="10" fontId="6" fillId="0" borderId="0" xfId="2" applyNumberFormat="1" applyFont="1"/>
    <xf numFmtId="0" fontId="2" fillId="0" borderId="0" xfId="0" applyFont="1" applyFill="1" applyBorder="1"/>
    <xf numFmtId="0" fontId="6" fillId="0" borderId="0" xfId="0" applyFont="1" applyFill="1"/>
    <xf numFmtId="0" fontId="9" fillId="11" borderId="5" xfId="3" applyFont="1" applyFill="1" applyBorder="1" applyAlignment="1">
      <alignment horizontal="center" vertical="center"/>
    </xf>
    <xf numFmtId="0" fontId="12" fillId="11" borderId="1" xfId="0" applyNumberFormat="1" applyFont="1" applyFill="1" applyBorder="1" applyAlignment="1">
      <alignment horizontal="center" wrapText="1"/>
    </xf>
    <xf numFmtId="0" fontId="12" fillId="9" borderId="1" xfId="0" applyNumberFormat="1" applyFont="1" applyFill="1" applyBorder="1" applyAlignment="1">
      <alignment horizontal="center" wrapText="1"/>
    </xf>
    <xf numFmtId="0" fontId="8" fillId="9" borderId="5" xfId="3" applyFill="1" applyBorder="1" applyAlignment="1">
      <alignment horizontal="center" vertical="center"/>
    </xf>
    <xf numFmtId="0" fontId="6" fillId="0" borderId="5" xfId="0" applyFont="1" applyBorder="1"/>
    <xf numFmtId="49" fontId="6" fillId="0" borderId="5" xfId="8" applyNumberFormat="1" applyFont="1" applyBorder="1" applyAlignment="1">
      <alignment horizontal="left"/>
    </xf>
    <xf numFmtId="165" fontId="6" fillId="0" borderId="5" xfId="0" applyNumberFormat="1" applyFont="1" applyFill="1" applyBorder="1" applyAlignment="1">
      <alignment horizontal="right"/>
    </xf>
    <xf numFmtId="0" fontId="10" fillId="0" borderId="5" xfId="0" applyFont="1" applyBorder="1"/>
    <xf numFmtId="49" fontId="6" fillId="0" borderId="0" xfId="8" applyNumberFormat="1" applyFont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5" fontId="6" fillId="0" borderId="0" xfId="14" applyNumberFormat="1" applyFont="1" applyFill="1" applyBorder="1" applyAlignment="1">
      <alignment horizontal="right"/>
    </xf>
    <xf numFmtId="0" fontId="6" fillId="0" borderId="0" xfId="0" applyFont="1" applyBorder="1"/>
    <xf numFmtId="17" fontId="0" fillId="3" borderId="1" xfId="0" applyNumberFormat="1" applyFill="1" applyBorder="1" applyAlignment="1" applyProtection="1">
      <alignment horizontal="center"/>
    </xf>
    <xf numFmtId="49" fontId="6" fillId="2" borderId="8" xfId="0" applyNumberFormat="1" applyFont="1" applyFill="1" applyBorder="1" applyAlignment="1">
      <alignment horizontal="left"/>
    </xf>
    <xf numFmtId="49" fontId="6" fillId="2" borderId="8" xfId="5" applyFont="1" applyFill="1" applyBorder="1" applyAlignment="1"/>
    <xf numFmtId="49" fontId="6" fillId="2" borderId="9" xfId="5" applyFont="1" applyFill="1" applyBorder="1" applyAlignment="1">
      <alignment horizontal="left"/>
    </xf>
    <xf numFmtId="49" fontId="6" fillId="2" borderId="9" xfId="5" applyFont="1" applyFill="1" applyBorder="1" applyAlignment="1"/>
    <xf numFmtId="49" fontId="6" fillId="2" borderId="1" xfId="0" applyNumberFormat="1" applyFont="1" applyFill="1" applyBorder="1" applyAlignment="1">
      <alignment horizontal="left"/>
    </xf>
    <xf numFmtId="49" fontId="6" fillId="2" borderId="1" xfId="5" applyFont="1" applyFill="1" applyBorder="1" applyAlignment="1">
      <alignment wrapText="1"/>
    </xf>
    <xf numFmtId="49" fontId="6" fillId="2" borderId="1" xfId="5" applyFont="1" applyFill="1" applyBorder="1" applyAlignment="1"/>
    <xf numFmtId="0" fontId="0" fillId="3" borderId="1" xfId="0" applyNumberFormat="1" applyFill="1" applyBorder="1" applyAlignment="1" applyProtection="1">
      <alignment horizontal="center"/>
    </xf>
    <xf numFmtId="0" fontId="0" fillId="0" borderId="1" xfId="0" applyNumberFormat="1" applyBorder="1" applyProtection="1"/>
    <xf numFmtId="164" fontId="0" fillId="0" borderId="1" xfId="0" applyNumberFormat="1" applyBorder="1" applyProtection="1"/>
    <xf numFmtId="0" fontId="0" fillId="0" borderId="0" xfId="0" applyProtection="1"/>
    <xf numFmtId="164" fontId="0" fillId="0" borderId="1" xfId="0" applyNumberFormat="1" applyBorder="1" applyAlignment="1" applyProtection="1">
      <alignment horizontal="right"/>
    </xf>
    <xf numFmtId="0" fontId="0" fillId="0" borderId="1" xfId="0" applyBorder="1" applyProtection="1"/>
    <xf numFmtId="0" fontId="0" fillId="4" borderId="1" xfId="0" applyNumberFormat="1" applyFill="1" applyBorder="1" applyAlignment="1" applyProtection="1">
      <alignment horizontal="center"/>
    </xf>
    <xf numFmtId="17" fontId="0" fillId="4" borderId="1" xfId="0" applyNumberFormat="1" applyFill="1" applyBorder="1" applyAlignment="1" applyProtection="1">
      <alignment horizontal="center"/>
    </xf>
    <xf numFmtId="0" fontId="0" fillId="4" borderId="1" xfId="0" applyNumberFormat="1" applyFill="1" applyBorder="1" applyProtection="1"/>
    <xf numFmtId="164" fontId="0" fillId="12" borderId="1" xfId="0" applyNumberFormat="1" applyFill="1" applyBorder="1" applyProtection="1">
      <protection locked="0"/>
    </xf>
    <xf numFmtId="17" fontId="0" fillId="12" borderId="1" xfId="0" applyNumberFormat="1" applyFill="1" applyBorder="1" applyAlignment="1" applyProtection="1">
      <alignment horizontal="center"/>
      <protection locked="0"/>
    </xf>
    <xf numFmtId="0" fontId="0" fillId="12" borderId="1" xfId="0" applyNumberFormat="1" applyFill="1" applyBorder="1" applyAlignment="1" applyProtection="1">
      <alignment horizontal="center"/>
      <protection locked="0"/>
    </xf>
    <xf numFmtId="17" fontId="0" fillId="0" borderId="1" xfId="0" applyNumberFormat="1" applyFill="1" applyBorder="1" applyAlignment="1" applyProtection="1">
      <alignment horizontal="center"/>
    </xf>
    <xf numFmtId="0" fontId="0" fillId="12" borderId="1" xfId="0" applyFill="1" applyBorder="1" applyProtection="1">
      <protection locked="0"/>
    </xf>
    <xf numFmtId="165" fontId="0" fillId="12" borderId="1" xfId="0" applyNumberFormat="1" applyFill="1" applyBorder="1" applyAlignment="1" applyProtection="1">
      <alignment horizontal="center"/>
      <protection locked="0"/>
    </xf>
    <xf numFmtId="0" fontId="24" fillId="0" borderId="0" xfId="0" applyFont="1" applyProtection="1"/>
    <xf numFmtId="0" fontId="0" fillId="3" borderId="1" xfId="0" applyFill="1" applyBorder="1" applyProtection="1"/>
    <xf numFmtId="164" fontId="0" fillId="3" borderId="1" xfId="0" applyNumberFormat="1" applyFill="1" applyBorder="1" applyAlignment="1" applyProtection="1">
      <alignment horizontal="center"/>
    </xf>
    <xf numFmtId="0" fontId="0" fillId="4" borderId="1" xfId="0" applyFill="1" applyBorder="1" applyProtection="1"/>
    <xf numFmtId="164" fontId="0" fillId="4" borderId="1" xfId="0" applyNumberFormat="1" applyFill="1" applyBorder="1" applyProtection="1"/>
    <xf numFmtId="0" fontId="24" fillId="0" borderId="0" xfId="0" applyNumberFormat="1" applyFont="1" applyProtection="1"/>
    <xf numFmtId="0" fontId="0" fillId="0" borderId="0" xfId="0" applyNumberFormat="1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1" xfId="0" applyNumberFormat="1" applyFill="1" applyBorder="1" applyProtection="1"/>
    <xf numFmtId="0" fontId="0" fillId="0" borderId="7" xfId="0" applyBorder="1" applyProtection="1"/>
    <xf numFmtId="0" fontId="0" fillId="4" borderId="1" xfId="0" applyFill="1" applyBorder="1" applyAlignment="1" applyProtection="1">
      <alignment horizontal="left"/>
    </xf>
    <xf numFmtId="0" fontId="25" fillId="0" borderId="0" xfId="0" applyFont="1" applyProtection="1"/>
    <xf numFmtId="0" fontId="20" fillId="0" borderId="0" xfId="0" applyFont="1" applyProtection="1"/>
    <xf numFmtId="164" fontId="19" fillId="0" borderId="1" xfId="0" applyNumberFormat="1" applyFont="1" applyBorder="1" applyProtection="1"/>
    <xf numFmtId="165" fontId="0" fillId="12" borderId="1" xfId="0" applyNumberFormat="1" applyFill="1" applyBorder="1" applyProtection="1">
      <protection locked="0"/>
    </xf>
    <xf numFmtId="165" fontId="0" fillId="0" borderId="1" xfId="0" applyNumberFormat="1" applyBorder="1" applyProtection="1"/>
    <xf numFmtId="165" fontId="0" fillId="9" borderId="1" xfId="0" applyNumberFormat="1" applyFill="1" applyBorder="1" applyProtection="1">
      <protection locked="0"/>
    </xf>
    <xf numFmtId="164" fontId="0" fillId="3" borderId="1" xfId="0" applyNumberFormat="1" applyFill="1" applyBorder="1" applyProtection="1"/>
    <xf numFmtId="0" fontId="0" fillId="3" borderId="1" xfId="0" applyNumberFormat="1" applyFill="1" applyBorder="1" applyProtection="1"/>
    <xf numFmtId="165" fontId="2" fillId="12" borderId="1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165" fontId="0" fillId="3" borderId="1" xfId="0" applyNumberFormat="1" applyFill="1" applyBorder="1" applyAlignment="1" applyProtection="1">
      <alignment horizontal="center"/>
    </xf>
    <xf numFmtId="0" fontId="2" fillId="11" borderId="1" xfId="0" applyFont="1" applyFill="1" applyBorder="1" applyProtection="1"/>
    <xf numFmtId="1" fontId="2" fillId="11" borderId="1" xfId="0" applyNumberFormat="1" applyFont="1" applyFill="1" applyBorder="1" applyAlignment="1" applyProtection="1">
      <alignment horizontal="center"/>
    </xf>
    <xf numFmtId="0" fontId="0" fillId="11" borderId="1" xfId="0" applyFill="1" applyBorder="1" applyProtection="1"/>
    <xf numFmtId="17" fontId="2" fillId="11" borderId="1" xfId="0" applyNumberFormat="1" applyFont="1" applyFill="1" applyBorder="1" applyAlignment="1" applyProtection="1">
      <alignment horizontal="center"/>
    </xf>
    <xf numFmtId="164" fontId="0" fillId="11" borderId="1" xfId="0" applyNumberFormat="1" applyFill="1" applyBorder="1" applyProtection="1"/>
    <xf numFmtId="164" fontId="2" fillId="11" borderId="1" xfId="0" applyNumberFormat="1" applyFont="1" applyFill="1" applyBorder="1" applyProtection="1"/>
    <xf numFmtId="164" fontId="2" fillId="0" borderId="1" xfId="0" applyNumberFormat="1" applyFont="1" applyFill="1" applyBorder="1" applyProtection="1"/>
    <xf numFmtId="164" fontId="2" fillId="0" borderId="0" xfId="0" applyNumberFormat="1" applyFont="1" applyFill="1" applyBorder="1" applyProtection="1"/>
    <xf numFmtId="10" fontId="2" fillId="11" borderId="1" xfId="0" applyNumberFormat="1" applyFont="1" applyFill="1" applyBorder="1" applyProtection="1"/>
    <xf numFmtId="10" fontId="2" fillId="0" borderId="1" xfId="0" applyNumberFormat="1" applyFont="1" applyFill="1" applyBorder="1" applyProtection="1"/>
    <xf numFmtId="164" fontId="18" fillId="11" borderId="1" xfId="0" applyNumberFormat="1" applyFont="1" applyFill="1" applyBorder="1" applyProtection="1"/>
    <xf numFmtId="164" fontId="18" fillId="0" borderId="1" xfId="0" applyNumberFormat="1" applyFont="1" applyFill="1" applyBorder="1" applyProtection="1"/>
    <xf numFmtId="164" fontId="14" fillId="0" borderId="0" xfId="0" applyNumberFormat="1" applyFont="1" applyFill="1" applyBorder="1" applyProtection="1"/>
    <xf numFmtId="9" fontId="2" fillId="11" borderId="1" xfId="0" applyNumberFormat="1" applyFont="1" applyFill="1" applyBorder="1" applyProtection="1"/>
    <xf numFmtId="0" fontId="2" fillId="0" borderId="1" xfId="0" applyFont="1" applyFill="1" applyBorder="1" applyProtection="1"/>
    <xf numFmtId="43" fontId="2" fillId="0" borderId="1" xfId="1" applyFont="1" applyFill="1" applyBorder="1" applyProtection="1"/>
    <xf numFmtId="0" fontId="14" fillId="11" borderId="1" xfId="0" applyFont="1" applyFill="1" applyBorder="1" applyProtection="1"/>
    <xf numFmtId="17" fontId="2" fillId="11" borderId="1" xfId="0" applyNumberFormat="1" applyFont="1" applyFill="1" applyBorder="1" applyProtection="1"/>
    <xf numFmtId="165" fontId="2" fillId="0" borderId="1" xfId="0" applyNumberFormat="1" applyFont="1" applyFill="1" applyBorder="1" applyProtection="1"/>
    <xf numFmtId="164" fontId="14" fillId="11" borderId="1" xfId="0" applyNumberFormat="1" applyFont="1" applyFill="1" applyBorder="1" applyAlignment="1" applyProtection="1">
      <alignment horizontal="left"/>
    </xf>
    <xf numFmtId="164" fontId="14" fillId="11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164" fontId="2" fillId="11" borderId="1" xfId="0" applyNumberFormat="1" applyFont="1" applyFill="1" applyBorder="1" applyAlignment="1" applyProtection="1">
      <alignment horizontal="left"/>
    </xf>
    <xf numFmtId="164" fontId="2" fillId="11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7" fontId="2" fillId="3" borderId="1" xfId="0" applyNumberFormat="1" applyFont="1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2" fillId="8" borderId="1" xfId="0" applyFont="1" applyFill="1" applyBorder="1" applyProtection="1"/>
    <xf numFmtId="1" fontId="2" fillId="8" borderId="1" xfId="0" applyNumberFormat="1" applyFont="1" applyFill="1" applyBorder="1" applyAlignment="1" applyProtection="1">
      <alignment horizontal="center"/>
    </xf>
    <xf numFmtId="0" fontId="0" fillId="8" borderId="1" xfId="0" applyFill="1" applyBorder="1" applyProtection="1"/>
    <xf numFmtId="17" fontId="2" fillId="8" borderId="1" xfId="0" applyNumberFormat="1" applyFont="1" applyFill="1" applyBorder="1" applyAlignment="1" applyProtection="1">
      <alignment horizontal="center"/>
    </xf>
    <xf numFmtId="164" fontId="0" fillId="8" borderId="1" xfId="0" applyNumberFormat="1" applyFill="1" applyBorder="1" applyProtection="1"/>
    <xf numFmtId="164" fontId="2" fillId="8" borderId="1" xfId="0" applyNumberFormat="1" applyFont="1" applyFill="1" applyBorder="1" applyProtection="1"/>
    <xf numFmtId="10" fontId="2" fillId="8" borderId="1" xfId="0" applyNumberFormat="1" applyFont="1" applyFill="1" applyBorder="1" applyProtection="1"/>
    <xf numFmtId="164" fontId="18" fillId="8" borderId="1" xfId="0" applyNumberFormat="1" applyFont="1" applyFill="1" applyBorder="1" applyProtection="1"/>
    <xf numFmtId="9" fontId="2" fillId="8" borderId="1" xfId="0" applyNumberFormat="1" applyFont="1" applyFill="1" applyBorder="1" applyProtection="1"/>
    <xf numFmtId="0" fontId="14" fillId="8" borderId="1" xfId="0" applyFont="1" applyFill="1" applyBorder="1" applyProtection="1"/>
    <xf numFmtId="164" fontId="14" fillId="8" borderId="1" xfId="0" applyNumberFormat="1" applyFont="1" applyFill="1" applyBorder="1" applyAlignment="1" applyProtection="1">
      <alignment horizontal="left"/>
    </xf>
    <xf numFmtId="164" fontId="14" fillId="8" borderId="1" xfId="0" applyNumberFormat="1" applyFont="1" applyFill="1" applyBorder="1" applyAlignment="1" applyProtection="1">
      <alignment horizontal="center"/>
    </xf>
    <xf numFmtId="164" fontId="2" fillId="8" borderId="1" xfId="0" applyNumberFormat="1" applyFont="1" applyFill="1" applyBorder="1" applyAlignment="1" applyProtection="1">
      <alignment horizontal="left"/>
    </xf>
    <xf numFmtId="164" fontId="2" fillId="8" borderId="1" xfId="0" applyNumberFormat="1" applyFont="1" applyFill="1" applyBorder="1" applyAlignment="1" applyProtection="1">
      <alignment horizontal="center"/>
    </xf>
    <xf numFmtId="43" fontId="2" fillId="0" borderId="0" xfId="0" applyNumberFormat="1" applyFont="1" applyFill="1" applyBorder="1" applyProtection="1"/>
    <xf numFmtId="7" fontId="2" fillId="0" borderId="0" xfId="0" applyNumberFormat="1" applyFont="1" applyFill="1" applyBorder="1" applyProtection="1"/>
    <xf numFmtId="0" fontId="20" fillId="3" borderId="1" xfId="0" applyNumberFormat="1" applyFont="1" applyFill="1" applyBorder="1" applyAlignment="1" applyProtection="1">
      <alignment horizontal="right"/>
    </xf>
    <xf numFmtId="164" fontId="20" fillId="0" borderId="1" xfId="0" applyNumberFormat="1" applyFont="1" applyBorder="1" applyAlignment="1" applyProtection="1">
      <alignment horizontal="right"/>
    </xf>
    <xf numFmtId="0" fontId="20" fillId="0" borderId="0" xfId="0" applyFont="1" applyAlignment="1" applyProtection="1">
      <alignment horizontal="right"/>
    </xf>
    <xf numFmtId="0" fontId="6" fillId="0" borderId="5" xfId="0" applyFont="1" applyFill="1" applyBorder="1"/>
    <xf numFmtId="0" fontId="0" fillId="11" borderId="1" xfId="0" applyFill="1" applyBorder="1" applyAlignment="1" applyProtection="1">
      <alignment horizontal="left"/>
    </xf>
    <xf numFmtId="9" fontId="0" fillId="0" borderId="1" xfId="2" applyFont="1" applyFill="1" applyBorder="1" applyProtection="1"/>
    <xf numFmtId="164" fontId="0" fillId="3" borderId="1" xfId="0" applyNumberForma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0" fillId="12" borderId="1" xfId="0" applyNumberFormat="1" applyFill="1" applyBorder="1" applyAlignment="1" applyProtection="1">
      <alignment horizontal="right"/>
      <protection locked="0"/>
    </xf>
    <xf numFmtId="49" fontId="5" fillId="7" borderId="7" xfId="4" applyFont="1" applyFill="1" applyBorder="1" applyAlignment="1">
      <alignment horizontal="center" vertical="center" wrapText="1"/>
    </xf>
    <xf numFmtId="0" fontId="12" fillId="7" borderId="16" xfId="0" applyNumberFormat="1" applyFont="1" applyFill="1" applyBorder="1" applyAlignment="1">
      <alignment horizontal="center" wrapText="1"/>
    </xf>
    <xf numFmtId="0" fontId="12" fillId="7" borderId="17" xfId="0" applyNumberFormat="1" applyFont="1" applyFill="1" applyBorder="1" applyAlignment="1">
      <alignment horizontal="center" wrapText="1"/>
    </xf>
    <xf numFmtId="165" fontId="6" fillId="0" borderId="18" xfId="0" applyNumberFormat="1" applyFont="1" applyFill="1" applyBorder="1" applyAlignment="1"/>
    <xf numFmtId="165" fontId="6" fillId="0" borderId="18" xfId="0" applyNumberFormat="1" applyFont="1" applyFill="1" applyBorder="1"/>
    <xf numFmtId="165" fontId="6" fillId="0" borderId="19" xfId="0" applyNumberFormat="1" applyFont="1" applyFill="1" applyBorder="1" applyAlignment="1"/>
    <xf numFmtId="0" fontId="6" fillId="0" borderId="19" xfId="0" applyFont="1" applyBorder="1"/>
    <xf numFmtId="0" fontId="6" fillId="0" borderId="19" xfId="0" applyFont="1" applyFill="1" applyBorder="1"/>
    <xf numFmtId="0" fontId="10" fillId="0" borderId="19" xfId="0" applyFont="1" applyBorder="1"/>
    <xf numFmtId="0" fontId="12" fillId="11" borderId="16" xfId="0" applyNumberFormat="1" applyFont="1" applyFill="1" applyBorder="1" applyAlignment="1">
      <alignment horizontal="center" wrapText="1"/>
    </xf>
    <xf numFmtId="0" fontId="12" fillId="11" borderId="17" xfId="0" applyNumberFormat="1" applyFont="1" applyFill="1" applyBorder="1" applyAlignment="1">
      <alignment horizontal="center" wrapText="1"/>
    </xf>
    <xf numFmtId="0" fontId="6" fillId="0" borderId="18" xfId="0" applyFont="1" applyBorder="1"/>
    <xf numFmtId="165" fontId="6" fillId="0" borderId="18" xfId="14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49" fontId="5" fillId="11" borderId="7" xfId="4" applyFont="1" applyFill="1" applyBorder="1" applyAlignment="1">
      <alignment horizontal="center" vertical="center" wrapText="1"/>
    </xf>
    <xf numFmtId="49" fontId="5" fillId="9" borderId="7" xfId="4" applyFont="1" applyFill="1" applyBorder="1" applyAlignment="1">
      <alignment horizontal="center" vertical="center" wrapText="1"/>
    </xf>
    <xf numFmtId="0" fontId="12" fillId="9" borderId="16" xfId="0" applyNumberFormat="1" applyFont="1" applyFill="1" applyBorder="1" applyAlignment="1">
      <alignment horizontal="center" wrapText="1"/>
    </xf>
    <xf numFmtId="0" fontId="12" fillId="9" borderId="1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wrapText="1"/>
    </xf>
    <xf numFmtId="0" fontId="20" fillId="4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0" borderId="0" xfId="0" applyNumberForma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0" borderId="0" xfId="0" applyFont="1" applyFill="1" applyBorder="1" applyAlignment="1" applyProtection="1">
      <alignment wrapText="1"/>
    </xf>
    <xf numFmtId="0" fontId="6" fillId="0" borderId="0" xfId="0" applyFont="1" applyAlignment="1">
      <alignment horizontal="left"/>
    </xf>
    <xf numFmtId="0" fontId="14" fillId="3" borderId="1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2" fillId="0" borderId="9" xfId="0" applyFont="1" applyFill="1" applyBorder="1" applyProtection="1"/>
    <xf numFmtId="0" fontId="14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164" fontId="20" fillId="3" borderId="1" xfId="0" applyNumberFormat="1" applyFont="1" applyFill="1" applyBorder="1" applyAlignment="1" applyProtection="1">
      <alignment wrapText="1"/>
    </xf>
    <xf numFmtId="0" fontId="20" fillId="3" borderId="1" xfId="0" applyFont="1" applyFill="1" applyBorder="1" applyAlignment="1" applyProtection="1">
      <alignment wrapText="1"/>
    </xf>
    <xf numFmtId="0" fontId="14" fillId="13" borderId="6" xfId="0" applyFont="1" applyFill="1" applyBorder="1" applyAlignment="1" applyProtection="1">
      <alignment horizontal="center" wrapText="1"/>
    </xf>
    <xf numFmtId="0" fontId="2" fillId="10" borderId="1" xfId="0" applyFont="1" applyFill="1" applyBorder="1" applyAlignment="1" applyProtection="1">
      <alignment horizontal="center" wrapText="1"/>
    </xf>
    <xf numFmtId="164" fontId="14" fillId="0" borderId="1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1" fillId="0" borderId="1" xfId="0" applyFont="1" applyFill="1" applyBorder="1" applyProtection="1"/>
    <xf numFmtId="164" fontId="2" fillId="4" borderId="1" xfId="0" applyNumberFormat="1" applyFont="1" applyFill="1" applyBorder="1" applyAlignment="1" applyProtection="1">
      <alignment horizontal="right"/>
    </xf>
    <xf numFmtId="164" fontId="2" fillId="4" borderId="0" xfId="0" applyNumberFormat="1" applyFont="1" applyFill="1" applyBorder="1" applyAlignment="1" applyProtection="1">
      <alignment horizontal="right"/>
    </xf>
    <xf numFmtId="0" fontId="14" fillId="0" borderId="1" xfId="0" applyFont="1" applyFill="1" applyBorder="1" applyAlignment="1" applyProtection="1">
      <alignment vertical="center" wrapText="1"/>
    </xf>
    <xf numFmtId="0" fontId="14" fillId="0" borderId="0" xfId="0" applyFont="1" applyFill="1" applyBorder="1" applyProtection="1"/>
    <xf numFmtId="164" fontId="14" fillId="4" borderId="0" xfId="0" applyNumberFormat="1" applyFont="1" applyFill="1" applyBorder="1" applyAlignment="1" applyProtection="1">
      <alignment horizontal="right"/>
    </xf>
    <xf numFmtId="0" fontId="14" fillId="0" borderId="1" xfId="0" applyFont="1" applyFill="1" applyBorder="1" applyAlignment="1" applyProtection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right" vertical="center" wrapText="1"/>
    </xf>
    <xf numFmtId="164" fontId="14" fillId="4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4" fillId="11" borderId="6" xfId="0" applyFont="1" applyFill="1" applyBorder="1" applyAlignment="1" applyProtection="1">
      <alignment horizontal="center" wrapText="1"/>
    </xf>
    <xf numFmtId="0" fontId="14" fillId="7" borderId="6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9" fontId="2" fillId="0" borderId="12" xfId="2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65" fontId="6" fillId="0" borderId="5" xfId="0" applyNumberFormat="1" applyFont="1" applyFill="1" applyBorder="1" applyAlignment="1" applyProtection="1">
      <alignment horizontal="left"/>
      <protection locked="0"/>
    </xf>
    <xf numFmtId="165" fontId="6" fillId="0" borderId="18" xfId="0" applyNumberFormat="1" applyFont="1" applyFill="1" applyBorder="1" applyAlignment="1" applyProtection="1">
      <protection locked="0"/>
    </xf>
    <xf numFmtId="165" fontId="6" fillId="0" borderId="5" xfId="0" applyNumberFormat="1" applyFont="1" applyFill="1" applyBorder="1" applyAlignment="1" applyProtection="1">
      <protection locked="0"/>
    </xf>
    <xf numFmtId="165" fontId="6" fillId="0" borderId="19" xfId="0" applyNumberFormat="1" applyFont="1" applyBorder="1" applyProtection="1">
      <protection locked="0"/>
    </xf>
    <xf numFmtId="165" fontId="6" fillId="0" borderId="18" xfId="0" applyNumberFormat="1" applyFont="1" applyFill="1" applyBorder="1" applyProtection="1">
      <protection locked="0"/>
    </xf>
    <xf numFmtId="165" fontId="6" fillId="0" borderId="19" xfId="0" applyNumberFormat="1" applyFont="1" applyFill="1" applyBorder="1" applyAlignment="1" applyProtection="1">
      <protection locked="0"/>
    </xf>
    <xf numFmtId="165" fontId="6" fillId="0" borderId="5" xfId="0" applyNumberFormat="1" applyFont="1" applyBorder="1" applyProtection="1">
      <protection locked="0"/>
    </xf>
    <xf numFmtId="165" fontId="6" fillId="0" borderId="5" xfId="5" applyNumberFormat="1" applyFont="1" applyFill="1" applyBorder="1" applyAlignment="1" applyProtection="1">
      <protection locked="0"/>
    </xf>
    <xf numFmtId="165" fontId="6" fillId="0" borderId="5" xfId="0" applyNumberFormat="1" applyFont="1" applyFill="1" applyBorder="1" applyProtection="1">
      <protection locked="0"/>
    </xf>
    <xf numFmtId="165" fontId="6" fillId="0" borderId="0" xfId="5" applyNumberFormat="1" applyFont="1" applyFill="1" applyBorder="1" applyAlignment="1" applyProtection="1">
      <alignment horizontal="left"/>
      <protection locked="0"/>
    </xf>
    <xf numFmtId="165" fontId="6" fillId="0" borderId="20" xfId="0" applyNumberFormat="1" applyFont="1" applyFill="1" applyBorder="1" applyAlignment="1" applyProtection="1">
      <protection locked="0"/>
    </xf>
    <xf numFmtId="165" fontId="6" fillId="0" borderId="0" xfId="0" applyNumberFormat="1" applyFont="1" applyFill="1" applyBorder="1" applyAlignment="1" applyProtection="1">
      <protection locked="0"/>
    </xf>
    <xf numFmtId="165" fontId="6" fillId="0" borderId="21" xfId="0" applyNumberFormat="1" applyFont="1" applyBorder="1" applyProtection="1">
      <protection locked="0"/>
    </xf>
    <xf numFmtId="165" fontId="6" fillId="0" borderId="5" xfId="5" applyNumberFormat="1" applyFont="1" applyFill="1" applyBorder="1" applyAlignment="1"/>
    <xf numFmtId="165" fontId="6" fillId="0" borderId="19" xfId="0" applyNumberFormat="1" applyFont="1" applyFill="1" applyBorder="1"/>
    <xf numFmtId="165" fontId="6" fillId="0" borderId="5" xfId="0" applyNumberFormat="1" applyFont="1" applyFill="1" applyBorder="1"/>
    <xf numFmtId="165" fontId="6" fillId="0" borderId="5" xfId="5" applyNumberFormat="1" applyFont="1" applyFill="1" applyBorder="1" applyAlignment="1" applyProtection="1">
      <alignment vertical="top" wrapText="1"/>
      <protection locked="0"/>
    </xf>
    <xf numFmtId="165" fontId="6" fillId="0" borderId="0" xfId="5" applyNumberFormat="1" applyFont="1" applyFill="1" applyBorder="1" applyAlignment="1" applyProtection="1">
      <alignment vertical="top" wrapText="1"/>
      <protection locked="0"/>
    </xf>
    <xf numFmtId="165" fontId="6" fillId="0" borderId="5" xfId="5" applyNumberFormat="1" applyFont="1" applyFill="1" applyBorder="1" applyAlignment="1" applyProtection="1">
      <alignment wrapText="1"/>
      <protection locked="0"/>
    </xf>
    <xf numFmtId="165" fontId="6" fillId="0" borderId="19" xfId="5" applyNumberFormat="1" applyFont="1" applyFill="1" applyBorder="1" applyAlignment="1" applyProtection="1">
      <protection locked="0"/>
    </xf>
    <xf numFmtId="165" fontId="6" fillId="0" borderId="0" xfId="5" applyNumberFormat="1" applyFont="1" applyFill="1" applyBorder="1" applyAlignment="1" applyProtection="1">
      <protection locked="0"/>
    </xf>
    <xf numFmtId="165" fontId="6" fillId="0" borderId="22" xfId="0" applyNumberFormat="1" applyFont="1" applyFill="1" applyBorder="1" applyAlignment="1" applyProtection="1">
      <protection locked="0"/>
    </xf>
    <xf numFmtId="165" fontId="6" fillId="0" borderId="0" xfId="0" applyNumberFormat="1" applyFont="1" applyBorder="1" applyProtection="1">
      <protection locked="0"/>
    </xf>
    <xf numFmtId="165" fontId="6" fillId="0" borderId="22" xfId="0" applyNumberFormat="1" applyFont="1" applyFill="1" applyBorder="1" applyProtection="1">
      <protection locked="0"/>
    </xf>
    <xf numFmtId="165" fontId="10" fillId="0" borderId="5" xfId="0" applyNumberFormat="1" applyFont="1" applyFill="1" applyBorder="1" applyAlignment="1" applyProtection="1">
      <alignment horizontal="left"/>
      <protection locked="0"/>
    </xf>
    <xf numFmtId="165" fontId="10" fillId="0" borderId="18" xfId="0" applyNumberFormat="1" applyFont="1" applyFill="1" applyBorder="1" applyAlignment="1" applyProtection="1">
      <protection locked="0"/>
    </xf>
    <xf numFmtId="165" fontId="10" fillId="0" borderId="5" xfId="0" applyNumberFormat="1" applyFont="1" applyFill="1" applyBorder="1" applyAlignment="1" applyProtection="1">
      <protection locked="0"/>
    </xf>
    <xf numFmtId="165" fontId="10" fillId="0" borderId="19" xfId="0" applyNumberFormat="1" applyFont="1" applyBorder="1" applyProtection="1">
      <protection locked="0"/>
    </xf>
    <xf numFmtId="165" fontId="10" fillId="0" borderId="18" xfId="0" applyNumberFormat="1" applyFont="1" applyBorder="1" applyProtection="1">
      <protection locked="0"/>
    </xf>
    <xf numFmtId="165" fontId="10" fillId="0" borderId="19" xfId="0" applyNumberFormat="1" applyFont="1" applyFill="1" applyBorder="1" applyAlignment="1" applyProtection="1">
      <protection locked="0"/>
    </xf>
    <xf numFmtId="165" fontId="10" fillId="0" borderId="5" xfId="0" applyNumberFormat="1" applyFont="1" applyBorder="1" applyProtection="1">
      <protection locked="0"/>
    </xf>
    <xf numFmtId="49" fontId="6" fillId="0" borderId="23" xfId="0" applyNumberFormat="1" applyFont="1" applyFill="1" applyBorder="1" applyAlignment="1">
      <alignment horizontal="left"/>
    </xf>
    <xf numFmtId="165" fontId="6" fillId="0" borderId="24" xfId="0" applyNumberFormat="1" applyFont="1" applyFill="1" applyBorder="1" applyAlignment="1"/>
    <xf numFmtId="165" fontId="6" fillId="0" borderId="0" xfId="0" applyNumberFormat="1" applyFont="1" applyFill="1" applyBorder="1" applyAlignment="1"/>
    <xf numFmtId="165" fontId="6" fillId="0" borderId="25" xfId="0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Fill="1" applyBorder="1" applyAlignment="1"/>
    <xf numFmtId="165" fontId="6" fillId="0" borderId="26" xfId="0" applyNumberFormat="1" applyFont="1" applyFill="1" applyBorder="1" applyAlignment="1"/>
    <xf numFmtId="0" fontId="6" fillId="0" borderId="25" xfId="0" applyFont="1" applyBorder="1"/>
    <xf numFmtId="164" fontId="2" fillId="3" borderId="1" xfId="0" applyNumberFormat="1" applyFont="1" applyFill="1" applyBorder="1" applyAlignment="1" applyProtection="1">
      <alignment horizontal="right"/>
    </xf>
    <xf numFmtId="164" fontId="2" fillId="3" borderId="1" xfId="0" applyNumberFormat="1" applyFont="1" applyFill="1" applyBorder="1" applyAlignment="1" applyProtection="1">
      <alignment horizontal="right" wrapText="1"/>
    </xf>
    <xf numFmtId="17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 wrapText="1"/>
    </xf>
    <xf numFmtId="0" fontId="2" fillId="0" borderId="4" xfId="0" applyFont="1" applyFill="1" applyBorder="1" applyAlignment="1" applyProtection="1">
      <alignment horizontal="right" wrapText="1"/>
    </xf>
    <xf numFmtId="0" fontId="2" fillId="10" borderId="1" xfId="0" applyFont="1" applyFill="1" applyBorder="1" applyAlignment="1" applyProtection="1">
      <alignment horizontal="right" wrapText="1"/>
    </xf>
    <xf numFmtId="17" fontId="2" fillId="0" borderId="1" xfId="0" applyNumberFormat="1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2" fillId="0" borderId="11" xfId="0" applyNumberFormat="1" applyFont="1" applyFill="1" applyBorder="1" applyAlignment="1" applyProtection="1">
      <alignment horizontal="right"/>
    </xf>
    <xf numFmtId="164" fontId="14" fillId="3" borderId="11" xfId="0" applyNumberFormat="1" applyFont="1" applyFill="1" applyBorder="1" applyAlignment="1" applyProtection="1">
      <alignment horizontal="right" vertical="center"/>
    </xf>
    <xf numFmtId="164" fontId="0" fillId="0" borderId="1" xfId="0" applyNumberFormat="1" applyFill="1" applyBorder="1" applyAlignment="1" applyProtection="1">
      <alignment horizontal="right"/>
    </xf>
    <xf numFmtId="0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14" fillId="0" borderId="28" xfId="0" applyFont="1" applyFill="1" applyBorder="1" applyAlignment="1" applyProtection="1">
      <alignment vertical="top" wrapText="1"/>
    </xf>
    <xf numFmtId="0" fontId="14" fillId="0" borderId="23" xfId="0" applyFont="1" applyFill="1" applyBorder="1" applyAlignment="1" applyProtection="1">
      <alignment vertical="top" wrapText="1"/>
    </xf>
    <xf numFmtId="0" fontId="14" fillId="0" borderId="12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center" wrapText="1"/>
    </xf>
    <xf numFmtId="0" fontId="22" fillId="3" borderId="7" xfId="0" applyFont="1" applyFill="1" applyBorder="1" applyAlignment="1" applyProtection="1">
      <alignment horizontal="center"/>
    </xf>
    <xf numFmtId="0" fontId="22" fillId="3" borderId="5" xfId="0" applyFont="1" applyFill="1" applyBorder="1" applyAlignment="1" applyProtection="1">
      <alignment horizontal="center"/>
    </xf>
    <xf numFmtId="0" fontId="22" fillId="3" borderId="8" xfId="0" applyFont="1" applyFill="1" applyBorder="1" applyAlignment="1" applyProtection="1">
      <alignment horizontal="center"/>
    </xf>
    <xf numFmtId="9" fontId="2" fillId="12" borderId="7" xfId="0" applyNumberFormat="1" applyFont="1" applyFill="1" applyBorder="1" applyAlignment="1" applyProtection="1">
      <alignment horizontal="center" wrapText="1"/>
      <protection locked="0"/>
    </xf>
    <xf numFmtId="9" fontId="2" fillId="12" borderId="5" xfId="0" applyNumberFormat="1" applyFont="1" applyFill="1" applyBorder="1" applyAlignment="1" applyProtection="1">
      <alignment horizontal="center" wrapText="1"/>
      <protection locked="0"/>
    </xf>
    <xf numFmtId="9" fontId="2" fillId="12" borderId="8" xfId="0" applyNumberFormat="1" applyFont="1" applyFill="1" applyBorder="1" applyAlignment="1" applyProtection="1">
      <alignment horizontal="center" wrapText="1"/>
      <protection locked="0"/>
    </xf>
    <xf numFmtId="0" fontId="2" fillId="12" borderId="1" xfId="0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center" wrapText="1"/>
    </xf>
    <xf numFmtId="0" fontId="2" fillId="12" borderId="7" xfId="0" applyFont="1" applyFill="1" applyBorder="1" applyAlignment="1" applyProtection="1">
      <alignment horizontal="left" vertical="top" wrapText="1"/>
      <protection locked="0"/>
    </xf>
    <xf numFmtId="0" fontId="2" fillId="12" borderId="5" xfId="0" applyFont="1" applyFill="1" applyBorder="1" applyAlignment="1" applyProtection="1">
      <alignment horizontal="left" vertical="top" wrapText="1"/>
      <protection locked="0"/>
    </xf>
    <xf numFmtId="0" fontId="2" fillId="12" borderId="8" xfId="0" applyFont="1" applyFill="1" applyBorder="1" applyAlignment="1" applyProtection="1">
      <alignment horizontal="left" vertical="top" wrapText="1"/>
      <protection locked="0"/>
    </xf>
    <xf numFmtId="0" fontId="2" fillId="12" borderId="7" xfId="0" applyFont="1" applyFill="1" applyBorder="1" applyAlignment="1" applyProtection="1">
      <alignment horizontal="center" wrapText="1"/>
      <protection locked="0"/>
    </xf>
    <xf numFmtId="0" fontId="2" fillId="12" borderId="5" xfId="0" applyFont="1" applyFill="1" applyBorder="1" applyAlignment="1" applyProtection="1">
      <alignment horizontal="center" wrapText="1"/>
      <protection locked="0"/>
    </xf>
    <xf numFmtId="0" fontId="2" fillId="12" borderId="8" xfId="0" applyFont="1" applyFill="1" applyBorder="1" applyAlignment="1" applyProtection="1">
      <alignment horizontal="center" wrapText="1"/>
      <protection locked="0"/>
    </xf>
    <xf numFmtId="0" fontId="2" fillId="12" borderId="1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left" wrapText="1"/>
    </xf>
    <xf numFmtId="49" fontId="5" fillId="11" borderId="2" xfId="0" applyNumberFormat="1" applyFont="1" applyFill="1" applyBorder="1" applyAlignment="1">
      <alignment horizontal="center"/>
    </xf>
    <xf numFmtId="49" fontId="5" fillId="11" borderId="0" xfId="0" applyNumberFormat="1" applyFont="1" applyFill="1" applyBorder="1" applyAlignment="1">
      <alignment horizontal="center"/>
    </xf>
    <xf numFmtId="49" fontId="7" fillId="11" borderId="3" xfId="0" applyNumberFormat="1" applyFont="1" applyFill="1" applyBorder="1" applyAlignment="1">
      <alignment horizontal="center"/>
    </xf>
    <xf numFmtId="49" fontId="7" fillId="11" borderId="4" xfId="0" applyNumberFormat="1" applyFont="1" applyFill="1" applyBorder="1" applyAlignment="1">
      <alignment horizontal="center"/>
    </xf>
    <xf numFmtId="0" fontId="4" fillId="11" borderId="18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9" fontId="5" fillId="9" borderId="2" xfId="0" applyNumberFormat="1" applyFont="1" applyFill="1" applyBorder="1" applyAlignment="1">
      <alignment horizontal="center"/>
    </xf>
    <xf numFmtId="49" fontId="5" fillId="9" borderId="0" xfId="0" applyNumberFormat="1" applyFont="1" applyFill="1" applyBorder="1" applyAlignment="1">
      <alignment horizontal="center"/>
    </xf>
    <xf numFmtId="49" fontId="7" fillId="9" borderId="3" xfId="0" applyNumberFormat="1" applyFont="1" applyFill="1" applyBorder="1" applyAlignment="1">
      <alignment horizontal="center"/>
    </xf>
    <xf numFmtId="49" fontId="7" fillId="9" borderId="4" xfId="0" applyNumberFormat="1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164" fontId="2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1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12" borderId="8" xfId="0" applyNumberFormat="1" applyFont="1" applyFill="1" applyBorder="1" applyAlignment="1" applyProtection="1">
      <alignment horizontal="center" vertical="center" wrapText="1"/>
      <protection locked="0"/>
    </xf>
  </cellXfs>
  <cellStyles count="15">
    <cellStyle name="All centred" xfId="4"/>
    <cellStyle name="Bold Heading" xfId="7"/>
    <cellStyle name="Centre" xfId="9"/>
    <cellStyle name="Comma" xfId="1" builtinId="3"/>
    <cellStyle name="Footnote" xfId="11"/>
    <cellStyle name="Hyperlink" xfId="3" builtinId="8"/>
    <cellStyle name="Normal" xfId="0" builtinId="0"/>
    <cellStyle name="Normal (2nd indent)" xfId="5"/>
    <cellStyle name="Normal 2" xfId="6"/>
    <cellStyle name="Normal 3" xfId="8"/>
    <cellStyle name="Normal 4" xfId="13"/>
    <cellStyle name="Normal 5" xfId="14"/>
    <cellStyle name="Normal Bold" xfId="10"/>
    <cellStyle name="Percent" xfId="2" builtinId="5"/>
    <cellStyle name="Right align" xfId="1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4BA89D"/>
      <rgbColor rgb="00A5AAB0"/>
      <rgbColor rgb="0000241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so.ie/en/statistics/prices/archive/releasearchive2022/" TargetMode="External"/><Relationship Id="rId2" Type="http://schemas.openxmlformats.org/officeDocument/2006/relationships/hyperlink" Target="https://www.cso.ie/en/statistics/prices/wholesalepriceindex/" TargetMode="External"/><Relationship Id="rId1" Type="http://schemas.openxmlformats.org/officeDocument/2006/relationships/hyperlink" Target="https://www.cso.ie/en/statistics/prices/wholesalepriceindex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Normal="100" workbookViewId="0">
      <selection activeCell="B12" sqref="B12:H12"/>
    </sheetView>
  </sheetViews>
  <sheetFormatPr defaultRowHeight="14.5"/>
  <cols>
    <col min="1" max="1" width="30.90625" style="68" customWidth="1"/>
    <col min="2" max="29" width="13.453125" style="68" customWidth="1"/>
    <col min="30" max="16384" width="8.7265625" style="68"/>
  </cols>
  <sheetData>
    <row r="1" spans="1:10" ht="83.5" customHeight="1">
      <c r="A1" s="258" t="s">
        <v>115</v>
      </c>
      <c r="B1" s="258"/>
      <c r="C1" s="258"/>
      <c r="D1" s="258"/>
      <c r="E1" s="258"/>
      <c r="F1" s="258"/>
      <c r="G1" s="258"/>
      <c r="H1" s="258"/>
      <c r="I1" s="150"/>
      <c r="J1" s="150" t="s">
        <v>118</v>
      </c>
    </row>
    <row r="3" spans="1:10" ht="15.5">
      <c r="A3" s="251" t="s">
        <v>116</v>
      </c>
      <c r="B3" s="252"/>
      <c r="C3" s="252"/>
      <c r="D3" s="252"/>
      <c r="E3" s="252"/>
      <c r="F3" s="252"/>
      <c r="G3" s="252"/>
      <c r="H3" s="253"/>
    </row>
    <row r="4" spans="1:10">
      <c r="A4" s="152" t="s">
        <v>31</v>
      </c>
      <c r="B4" s="259"/>
      <c r="C4" s="260"/>
      <c r="D4" s="260"/>
      <c r="E4" s="260"/>
      <c r="F4" s="260"/>
      <c r="G4" s="260"/>
      <c r="H4" s="261"/>
    </row>
    <row r="5" spans="1:10">
      <c r="A5" s="153"/>
      <c r="B5" s="154"/>
      <c r="C5" s="154"/>
      <c r="D5" s="154"/>
      <c r="E5" s="154"/>
      <c r="F5" s="154"/>
      <c r="G5" s="154"/>
      <c r="H5" s="155"/>
    </row>
    <row r="6" spans="1:10">
      <c r="A6" s="152" t="s">
        <v>32</v>
      </c>
      <c r="B6" s="259"/>
      <c r="C6" s="260"/>
      <c r="D6" s="260"/>
      <c r="E6" s="260"/>
      <c r="F6" s="260"/>
      <c r="G6" s="260"/>
      <c r="H6" s="261"/>
    </row>
    <row r="7" spans="1:10">
      <c r="A7" s="153"/>
      <c r="B7" s="156"/>
      <c r="C7" s="156"/>
      <c r="D7" s="156"/>
      <c r="E7" s="156"/>
      <c r="F7" s="156"/>
      <c r="G7" s="156"/>
      <c r="H7" s="157"/>
    </row>
    <row r="8" spans="1:10">
      <c r="A8" s="152" t="s">
        <v>33</v>
      </c>
      <c r="B8" s="265"/>
      <c r="C8" s="265"/>
      <c r="D8" s="265"/>
      <c r="E8" s="265"/>
      <c r="F8" s="265"/>
      <c r="G8" s="265"/>
      <c r="H8" s="265"/>
    </row>
    <row r="9" spans="1:10">
      <c r="A9" s="153"/>
      <c r="B9" s="156"/>
      <c r="C9" s="156"/>
      <c r="D9" s="156"/>
      <c r="E9" s="156"/>
      <c r="F9" s="156"/>
      <c r="G9" s="156"/>
      <c r="H9" s="157"/>
    </row>
    <row r="10" spans="1:10">
      <c r="A10" s="152" t="s">
        <v>34</v>
      </c>
      <c r="B10" s="265"/>
      <c r="C10" s="265"/>
      <c r="D10" s="265"/>
      <c r="E10" s="265"/>
      <c r="F10" s="265"/>
      <c r="G10" s="265"/>
      <c r="H10" s="265"/>
    </row>
    <row r="11" spans="1:10">
      <c r="A11" s="153"/>
      <c r="B11" s="156"/>
      <c r="C11" s="156"/>
      <c r="D11" s="156"/>
      <c r="E11" s="156"/>
      <c r="F11" s="156"/>
      <c r="G11" s="156"/>
      <c r="H11" s="157"/>
    </row>
    <row r="12" spans="1:10">
      <c r="A12" s="152" t="s">
        <v>76</v>
      </c>
      <c r="B12" s="295"/>
      <c r="C12" s="296"/>
      <c r="D12" s="296"/>
      <c r="E12" s="296"/>
      <c r="F12" s="296"/>
      <c r="G12" s="296"/>
      <c r="H12" s="297"/>
    </row>
    <row r="13" spans="1:10">
      <c r="A13" s="153"/>
      <c r="B13" s="158"/>
      <c r="C13" s="158"/>
      <c r="D13" s="158"/>
      <c r="E13" s="158"/>
      <c r="F13" s="158"/>
      <c r="G13" s="158"/>
      <c r="H13" s="159"/>
    </row>
    <row r="14" spans="1:10">
      <c r="A14" s="152" t="s">
        <v>66</v>
      </c>
      <c r="B14" s="257"/>
      <c r="C14" s="257"/>
      <c r="D14" s="257"/>
      <c r="E14" s="257"/>
      <c r="F14" s="257"/>
      <c r="G14" s="257"/>
      <c r="H14" s="257"/>
    </row>
    <row r="15" spans="1:10">
      <c r="A15" s="153"/>
      <c r="B15" s="158"/>
      <c r="C15" s="158"/>
      <c r="D15" s="158"/>
      <c r="E15" s="158"/>
      <c r="F15" s="158"/>
      <c r="G15" s="158"/>
      <c r="H15" s="159"/>
    </row>
    <row r="16" spans="1:10">
      <c r="A16" s="152" t="s">
        <v>65</v>
      </c>
      <c r="B16" s="257"/>
      <c r="C16" s="257"/>
      <c r="D16" s="257"/>
      <c r="E16" s="257"/>
      <c r="F16" s="257"/>
      <c r="G16" s="257"/>
      <c r="H16" s="257"/>
    </row>
    <row r="17" spans="1:26">
      <c r="A17" s="153"/>
      <c r="H17" s="160"/>
    </row>
    <row r="18" spans="1:26">
      <c r="A18" s="152" t="s">
        <v>93</v>
      </c>
      <c r="B18" s="262"/>
      <c r="C18" s="263"/>
      <c r="D18" s="263"/>
      <c r="E18" s="263"/>
      <c r="F18" s="263"/>
      <c r="G18" s="263"/>
      <c r="H18" s="264"/>
    </row>
    <row r="19" spans="1:26">
      <c r="A19" s="153"/>
      <c r="H19" s="160"/>
    </row>
    <row r="20" spans="1:26">
      <c r="A20" s="152" t="s">
        <v>68</v>
      </c>
      <c r="B20" s="254">
        <v>0.7</v>
      </c>
      <c r="C20" s="255"/>
      <c r="D20" s="255"/>
      <c r="E20" s="255"/>
      <c r="F20" s="255"/>
      <c r="G20" s="255"/>
      <c r="H20" s="256"/>
    </row>
    <row r="22" spans="1:26">
      <c r="A22" s="161" t="s">
        <v>75</v>
      </c>
      <c r="B22" s="162" t="str">
        <f>IF('Material Price Inflation '!C10=0,"",'Material Price Inflation '!C10)</f>
        <v/>
      </c>
      <c r="C22" s="162" t="str">
        <f>IF('Material Price Inflation '!D10=0,"",'Material Price Inflation '!D10)</f>
        <v/>
      </c>
      <c r="D22" s="162" t="str">
        <f>IF('Material Price Inflation '!E10=0,"",'Material Price Inflation '!E10)</f>
        <v/>
      </c>
      <c r="E22" s="162" t="str">
        <f>IF('Material Price Inflation '!F10=0,"",'Material Price Inflation '!F10)</f>
        <v/>
      </c>
      <c r="F22" s="162" t="str">
        <f>IF('Material Price Inflation '!G10=0,"",'Material Price Inflation '!G10)</f>
        <v/>
      </c>
      <c r="G22" s="162" t="str">
        <f>IF('Material Price Inflation '!H10=0,"",'Material Price Inflation '!H10)</f>
        <v/>
      </c>
      <c r="H22" s="162" t="str">
        <f>IF('Material Price Inflation '!I10=0,"",'Material Price Inflation '!I10)</f>
        <v/>
      </c>
      <c r="I22" s="162" t="str">
        <f>IF('Material Price Inflation '!J10=0,"",'Material Price Inflation '!J10)</f>
        <v/>
      </c>
      <c r="J22" s="162" t="str">
        <f>IF('Material Price Inflation '!K10=0,"",'Material Price Inflation '!K10)</f>
        <v/>
      </c>
      <c r="K22" s="162" t="str">
        <f>IF('Material Price Inflation '!L10=0,"",'Material Price Inflation '!L10)</f>
        <v/>
      </c>
      <c r="L22" s="162" t="str">
        <f>IF('Material Price Inflation '!M10=0,"",'Material Price Inflation '!M10)</f>
        <v/>
      </c>
      <c r="M22" s="162" t="str">
        <f>IF('Material Price Inflation '!N10=0,"",'Material Price Inflation '!N10)</f>
        <v/>
      </c>
      <c r="N22" s="162" t="str">
        <f>IF('Material Price Inflation '!O10=0,"",'Material Price Inflation '!O10)</f>
        <v/>
      </c>
      <c r="O22" s="162" t="str">
        <f>IF('Material Price Inflation '!P10=0,"",'Material Price Inflation '!P10)</f>
        <v/>
      </c>
      <c r="P22" s="162" t="str">
        <f>IF('Material Price Inflation '!Q10=0,"",'Material Price Inflation '!Q10)</f>
        <v/>
      </c>
      <c r="Q22" s="162" t="str">
        <f>IF('Material Price Inflation '!R10=0,"",'Material Price Inflation '!R10)</f>
        <v/>
      </c>
      <c r="R22" s="162" t="str">
        <f>IF('Material Price Inflation '!S10=0,"",'Material Price Inflation '!S10)</f>
        <v/>
      </c>
      <c r="S22" s="162" t="str">
        <f>IF('Material Price Inflation '!T10=0,"",'Material Price Inflation '!T10)</f>
        <v/>
      </c>
      <c r="T22" s="162" t="str">
        <f>IF('Material Price Inflation '!U10=0,"",'Material Price Inflation '!U10)</f>
        <v/>
      </c>
      <c r="U22" s="162" t="str">
        <f>IF('Material Price Inflation '!V10=0,"",'Material Price Inflation '!V10)</f>
        <v/>
      </c>
      <c r="V22" s="162" t="str">
        <f>IF('Material Price Inflation '!W10=0,"",'Material Price Inflation '!W10)</f>
        <v/>
      </c>
      <c r="W22" s="162" t="str">
        <f>IF('Material Price Inflation '!X10=0,"",'Material Price Inflation '!X10)</f>
        <v/>
      </c>
      <c r="X22" s="162" t="str">
        <f>IF('Material Price Inflation '!Y10=0,"",'Material Price Inflation '!Y10)</f>
        <v/>
      </c>
      <c r="Y22" s="162" t="str">
        <f>IF('Material Price Inflation '!Z10=0,"",'Material Price Inflation '!Z10)</f>
        <v/>
      </c>
      <c r="Z22" s="250" t="s">
        <v>35</v>
      </c>
    </row>
    <row r="23" spans="1:26">
      <c r="A23" s="161" t="s">
        <v>26</v>
      </c>
      <c r="B23" s="97" t="str">
        <f>IF('Material Price Inflation '!C$11=0,"",'Material Price Inflation '!C$11)</f>
        <v/>
      </c>
      <c r="C23" s="97" t="str">
        <f>IF('Material Price Inflation '!D$11=0,"",'Material Price Inflation '!D$11)</f>
        <v/>
      </c>
      <c r="D23" s="97" t="str">
        <f>IF('Material Price Inflation '!E$11=0,"",'Material Price Inflation '!E$11)</f>
        <v/>
      </c>
      <c r="E23" s="97" t="str">
        <f>IF('Material Price Inflation '!F$11=0,"",'Material Price Inflation '!F$11)</f>
        <v/>
      </c>
      <c r="F23" s="97" t="str">
        <f>IF('Material Price Inflation '!G$11=0,"",'Material Price Inflation '!G$11)</f>
        <v/>
      </c>
      <c r="G23" s="97" t="str">
        <f>IF('Material Price Inflation '!H$11=0,"",'Material Price Inflation '!H$11)</f>
        <v/>
      </c>
      <c r="H23" s="97" t="str">
        <f>IF('Material Price Inflation '!I$11=0,"",'Material Price Inflation '!I$11)</f>
        <v/>
      </c>
      <c r="I23" s="97" t="str">
        <f>IF('Material Price Inflation '!J$11=0,"",'Material Price Inflation '!J$11)</f>
        <v/>
      </c>
      <c r="J23" s="97" t="str">
        <f>IF('Material Price Inflation '!K$11=0,"",'Material Price Inflation '!K$11)</f>
        <v/>
      </c>
      <c r="K23" s="97" t="str">
        <f>IF('Material Price Inflation '!L$11=0,"",'Material Price Inflation '!L$11)</f>
        <v/>
      </c>
      <c r="L23" s="97" t="str">
        <f>IF('Material Price Inflation '!M$11=0,"",'Material Price Inflation '!M$11)</f>
        <v/>
      </c>
      <c r="M23" s="97" t="str">
        <f>IF('Material Price Inflation '!N$11=0,"",'Material Price Inflation '!N$11)</f>
        <v/>
      </c>
      <c r="N23" s="97" t="str">
        <f>IF('Material Price Inflation '!O$11=0,"",'Material Price Inflation '!O$11)</f>
        <v/>
      </c>
      <c r="O23" s="97" t="str">
        <f>IF('Material Price Inflation '!P$11=0,"",'Material Price Inflation '!P$11)</f>
        <v/>
      </c>
      <c r="P23" s="97" t="str">
        <f>IF('Material Price Inflation '!Q$11=0,"",'Material Price Inflation '!Q$11)</f>
        <v/>
      </c>
      <c r="Q23" s="97" t="str">
        <f>IF('Material Price Inflation '!R$11=0,"",'Material Price Inflation '!R$11)</f>
        <v/>
      </c>
      <c r="R23" s="97" t="str">
        <f>IF('Material Price Inflation '!S$11=0,"",'Material Price Inflation '!S$11)</f>
        <v/>
      </c>
      <c r="S23" s="97" t="str">
        <f>IF('Material Price Inflation '!T$11=0,"",'Material Price Inflation '!T$11)</f>
        <v/>
      </c>
      <c r="T23" s="97" t="str">
        <f>IF('Material Price Inflation '!U$11=0,"",'Material Price Inflation '!U$11)</f>
        <v/>
      </c>
      <c r="U23" s="97" t="str">
        <f>IF('Material Price Inflation '!V$11=0,"",'Material Price Inflation '!V$11)</f>
        <v/>
      </c>
      <c r="V23" s="97" t="str">
        <f>IF('Material Price Inflation '!W$11=0,"",'Material Price Inflation '!W$11)</f>
        <v/>
      </c>
      <c r="W23" s="97" t="str">
        <f>IF('Material Price Inflation '!X$11=0,"",'Material Price Inflation '!X$11)</f>
        <v/>
      </c>
      <c r="X23" s="97" t="str">
        <f>IF('Material Price Inflation '!Y$11=0,"",'Material Price Inflation '!Y$11)</f>
        <v/>
      </c>
      <c r="Y23" s="97" t="str">
        <f>IF('Material Price Inflation '!Z$11=0,"",'Material Price Inflation '!Z$11)</f>
        <v/>
      </c>
      <c r="Z23" s="250"/>
    </row>
    <row r="24" spans="1:26">
      <c r="A24" s="163" t="s">
        <v>45</v>
      </c>
      <c r="B24" s="225">
        <f>'Material Price Inflation '!C$12</f>
        <v>0</v>
      </c>
      <c r="C24" s="225">
        <f>'Material Price Inflation '!D$12</f>
        <v>0</v>
      </c>
      <c r="D24" s="225">
        <f>'Material Price Inflation '!E$12</f>
        <v>0</v>
      </c>
      <c r="E24" s="225">
        <f>'Material Price Inflation '!F$12</f>
        <v>0</v>
      </c>
      <c r="F24" s="225">
        <f>'Material Price Inflation '!G$12</f>
        <v>0</v>
      </c>
      <c r="G24" s="225">
        <f>'Material Price Inflation '!H$12</f>
        <v>0</v>
      </c>
      <c r="H24" s="225">
        <f>'Material Price Inflation '!I$12</f>
        <v>0</v>
      </c>
      <c r="I24" s="225">
        <f>'Material Price Inflation '!J$12</f>
        <v>0</v>
      </c>
      <c r="J24" s="225">
        <f>'Material Price Inflation '!K$12</f>
        <v>0</v>
      </c>
      <c r="K24" s="225">
        <f>'Material Price Inflation '!L$12</f>
        <v>0</v>
      </c>
      <c r="L24" s="225">
        <f>'Material Price Inflation '!M$12</f>
        <v>0</v>
      </c>
      <c r="M24" s="225">
        <f>'Material Price Inflation '!N$12</f>
        <v>0</v>
      </c>
      <c r="N24" s="225">
        <f>'Material Price Inflation '!O$12</f>
        <v>0</v>
      </c>
      <c r="O24" s="225">
        <f>'Material Price Inflation '!P$12</f>
        <v>0</v>
      </c>
      <c r="P24" s="225">
        <f>'Material Price Inflation '!Q$12</f>
        <v>0</v>
      </c>
      <c r="Q24" s="225">
        <f>'Material Price Inflation '!R$12</f>
        <v>0</v>
      </c>
      <c r="R24" s="225">
        <f>'Material Price Inflation '!S$12</f>
        <v>0</v>
      </c>
      <c r="S24" s="225">
        <f>'Material Price Inflation '!T$12</f>
        <v>0</v>
      </c>
      <c r="T24" s="225">
        <f>'Material Price Inflation '!U$12</f>
        <v>0</v>
      </c>
      <c r="U24" s="225">
        <f>'Material Price Inflation '!V$12</f>
        <v>0</v>
      </c>
      <c r="V24" s="225">
        <f>'Material Price Inflation '!W$12</f>
        <v>0</v>
      </c>
      <c r="W24" s="225">
        <f>'Material Price Inflation '!X$12</f>
        <v>0</v>
      </c>
      <c r="X24" s="225">
        <f>'Material Price Inflation '!Y$12</f>
        <v>0</v>
      </c>
      <c r="Y24" s="225">
        <f>'Material Price Inflation '!Z$12</f>
        <v>0</v>
      </c>
      <c r="Z24" s="226">
        <f>SUM($B$24:$Y$24)</f>
        <v>0</v>
      </c>
    </row>
    <row r="25" spans="1:26">
      <c r="A25" s="164" t="s">
        <v>36</v>
      </c>
      <c r="B25" s="225">
        <f>'Material Price Inflation '!C$14</f>
        <v>0</v>
      </c>
      <c r="C25" s="225">
        <f>'Material Price Inflation '!D$14</f>
        <v>0</v>
      </c>
      <c r="D25" s="225">
        <f>'Material Price Inflation '!E$14</f>
        <v>0</v>
      </c>
      <c r="E25" s="225">
        <f>'Material Price Inflation '!F$14</f>
        <v>0</v>
      </c>
      <c r="F25" s="225">
        <f>'Material Price Inflation '!G$14</f>
        <v>0</v>
      </c>
      <c r="G25" s="225">
        <f>'Material Price Inflation '!H$14</f>
        <v>0</v>
      </c>
      <c r="H25" s="225">
        <f>'Material Price Inflation '!I$14</f>
        <v>0</v>
      </c>
      <c r="I25" s="225">
        <f>'Material Price Inflation '!J$14</f>
        <v>0</v>
      </c>
      <c r="J25" s="225">
        <f>'Material Price Inflation '!K$14</f>
        <v>0</v>
      </c>
      <c r="K25" s="225">
        <f>'Material Price Inflation '!L$14</f>
        <v>0</v>
      </c>
      <c r="L25" s="225">
        <f>'Material Price Inflation '!M$14</f>
        <v>0</v>
      </c>
      <c r="M25" s="225">
        <f>'Material Price Inflation '!N$14</f>
        <v>0</v>
      </c>
      <c r="N25" s="225">
        <f>'Material Price Inflation '!O$14</f>
        <v>0</v>
      </c>
      <c r="O25" s="225">
        <f>'Material Price Inflation '!P$14</f>
        <v>0</v>
      </c>
      <c r="P25" s="225">
        <f>'Material Price Inflation '!Q$14</f>
        <v>0</v>
      </c>
      <c r="Q25" s="225">
        <f>'Material Price Inflation '!R$14</f>
        <v>0</v>
      </c>
      <c r="R25" s="225">
        <f>'Material Price Inflation '!S$14</f>
        <v>0</v>
      </c>
      <c r="S25" s="225">
        <f>'Material Price Inflation '!T$14</f>
        <v>0</v>
      </c>
      <c r="T25" s="225">
        <f>'Material Price Inflation '!U$14</f>
        <v>0</v>
      </c>
      <c r="U25" s="225">
        <f>'Material Price Inflation '!V$14</f>
        <v>0</v>
      </c>
      <c r="V25" s="225">
        <f>'Material Price Inflation '!W$14</f>
        <v>0</v>
      </c>
      <c r="W25" s="225">
        <f>'Material Price Inflation '!X$14</f>
        <v>0</v>
      </c>
      <c r="X25" s="225">
        <f>'Material Price Inflation '!Y$14</f>
        <v>0</v>
      </c>
      <c r="Y25" s="225">
        <f>'Material Price Inflation '!Z$14</f>
        <v>0</v>
      </c>
      <c r="Z25" s="226">
        <f>SUM($B$25:$Y$25)</f>
        <v>0</v>
      </c>
    </row>
    <row r="26" spans="1:26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8"/>
    </row>
    <row r="27" spans="1:26">
      <c r="A27" s="165" t="s">
        <v>38</v>
      </c>
      <c r="B27" s="229"/>
      <c r="C27" s="230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8"/>
    </row>
    <row r="28" spans="1:26">
      <c r="A28" s="166"/>
      <c r="B28" s="231"/>
      <c r="C28" s="231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3"/>
    </row>
    <row r="29" spans="1:26" s="168" customFormat="1" ht="28.5" customHeight="1">
      <c r="A29" s="167" t="s">
        <v>72</v>
      </c>
      <c r="B29" s="234">
        <f>'Material Price Inflation '!C$18</f>
        <v>0</v>
      </c>
      <c r="C29" s="234">
        <f>'Material Price Inflation '!D$18</f>
        <v>0</v>
      </c>
      <c r="D29" s="234">
        <f>'Material Price Inflation '!E$18</f>
        <v>0</v>
      </c>
      <c r="E29" s="234">
        <f>'Material Price Inflation '!F$18</f>
        <v>0</v>
      </c>
      <c r="F29" s="234">
        <f>'Material Price Inflation '!G$18</f>
        <v>0</v>
      </c>
      <c r="G29" s="234">
        <f>'Material Price Inflation '!H$18</f>
        <v>0</v>
      </c>
      <c r="H29" s="234">
        <f>'Material Price Inflation '!I$18</f>
        <v>0</v>
      </c>
      <c r="I29" s="234">
        <f>'Material Price Inflation '!J$18</f>
        <v>0</v>
      </c>
      <c r="J29" s="234">
        <f>'Material Price Inflation '!K$18</f>
        <v>0</v>
      </c>
      <c r="K29" s="234">
        <f>'Material Price Inflation '!L$18</f>
        <v>0</v>
      </c>
      <c r="L29" s="234">
        <f>'Material Price Inflation '!M$18</f>
        <v>0</v>
      </c>
      <c r="M29" s="234">
        <f>'Material Price Inflation '!N$18</f>
        <v>0</v>
      </c>
      <c r="N29" s="234">
        <f>'Material Price Inflation '!O$18</f>
        <v>0</v>
      </c>
      <c r="O29" s="234">
        <f>'Material Price Inflation '!P$18</f>
        <v>0</v>
      </c>
      <c r="P29" s="234">
        <f>'Material Price Inflation '!Q$18</f>
        <v>0</v>
      </c>
      <c r="Q29" s="234">
        <f>'Material Price Inflation '!R$18</f>
        <v>0</v>
      </c>
      <c r="R29" s="234">
        <f>'Material Price Inflation '!S$18</f>
        <v>0</v>
      </c>
      <c r="S29" s="234">
        <f>'Material Price Inflation '!T$18</f>
        <v>0</v>
      </c>
      <c r="T29" s="234">
        <f>'Material Price Inflation '!U$18</f>
        <v>0</v>
      </c>
      <c r="U29" s="234">
        <f>'Material Price Inflation '!V$18</f>
        <v>0</v>
      </c>
      <c r="V29" s="234">
        <f>'Material Price Inflation '!W$18</f>
        <v>0</v>
      </c>
      <c r="W29" s="234">
        <f>'Material Price Inflation '!X$18</f>
        <v>0</v>
      </c>
      <c r="X29" s="234">
        <f>'Material Price Inflation '!Y$18</f>
        <v>0</v>
      </c>
      <c r="Y29" s="234">
        <f>'Material Price Inflation '!Z$18</f>
        <v>0</v>
      </c>
      <c r="Z29" s="235">
        <f>SUM($B$29:$Y$29)</f>
        <v>0</v>
      </c>
    </row>
    <row r="30" spans="1:26" s="77" customFormat="1">
      <c r="A30" s="7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170"/>
    </row>
    <row r="31" spans="1:26">
      <c r="A31" s="169" t="s">
        <v>107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8"/>
    </row>
    <row r="32" spans="1:26">
      <c r="A32" s="84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8"/>
    </row>
    <row r="33" spans="1:26" s="77" customFormat="1" ht="14.5" customHeight="1">
      <c r="A33" s="76" t="str">
        <f>'Material Price Inflation '!A30</f>
        <v>CHOOSE MATERIAL CATEGORY</v>
      </c>
      <c r="B33" s="236">
        <f>'Material Price Inflation '!C$44</f>
        <v>0</v>
      </c>
      <c r="C33" s="236">
        <f>'Material Price Inflation '!D$44</f>
        <v>0</v>
      </c>
      <c r="D33" s="236">
        <f>'Material Price Inflation '!E$44</f>
        <v>0</v>
      </c>
      <c r="E33" s="236">
        <f>'Material Price Inflation '!F$44</f>
        <v>0</v>
      </c>
      <c r="F33" s="236">
        <f>'Material Price Inflation '!G$44</f>
        <v>0</v>
      </c>
      <c r="G33" s="236">
        <f>'Material Price Inflation '!H$44</f>
        <v>0</v>
      </c>
      <c r="H33" s="236">
        <f>'Material Price Inflation '!I$44</f>
        <v>0</v>
      </c>
      <c r="I33" s="236">
        <f>'Material Price Inflation '!J$44</f>
        <v>0</v>
      </c>
      <c r="J33" s="236">
        <f>'Material Price Inflation '!K$44</f>
        <v>0</v>
      </c>
      <c r="K33" s="236">
        <f>'Material Price Inflation '!L$44</f>
        <v>0</v>
      </c>
      <c r="L33" s="236">
        <f>'Material Price Inflation '!M$44</f>
        <v>0</v>
      </c>
      <c r="M33" s="236">
        <f>'Material Price Inflation '!N$44</f>
        <v>0</v>
      </c>
      <c r="N33" s="236">
        <f>'Material Price Inflation '!O$44</f>
        <v>0</v>
      </c>
      <c r="O33" s="236">
        <f>'Material Price Inflation '!P$44</f>
        <v>0</v>
      </c>
      <c r="P33" s="236">
        <f>'Material Price Inflation '!Q$44</f>
        <v>0</v>
      </c>
      <c r="Q33" s="236">
        <f>'Material Price Inflation '!R$44</f>
        <v>0</v>
      </c>
      <c r="R33" s="236">
        <f>'Material Price Inflation '!S$44</f>
        <v>0</v>
      </c>
      <c r="S33" s="236">
        <f>'Material Price Inflation '!T$44</f>
        <v>0</v>
      </c>
      <c r="T33" s="236">
        <f>'Material Price Inflation '!U$44</f>
        <v>0</v>
      </c>
      <c r="U33" s="236">
        <f>'Material Price Inflation '!V$44</f>
        <v>0</v>
      </c>
      <c r="V33" s="236">
        <f>'Material Price Inflation '!W$44</f>
        <v>0</v>
      </c>
      <c r="W33" s="236">
        <f>'Material Price Inflation '!X$44</f>
        <v>0</v>
      </c>
      <c r="X33" s="236">
        <f>'Material Price Inflation '!Y$44</f>
        <v>0</v>
      </c>
      <c r="Y33" s="236">
        <f>'Material Price Inflation '!Z$44</f>
        <v>0</v>
      </c>
      <c r="Z33" s="170">
        <f>SUM($B$33:$Y$33)</f>
        <v>0</v>
      </c>
    </row>
    <row r="34" spans="1:26" s="77" customFormat="1" ht="14.5" customHeight="1">
      <c r="A34" s="76" t="str">
        <f>'Material Price Inflation '!A51</f>
        <v>CHOOSE MATERIAL CATEGORY</v>
      </c>
      <c r="B34" s="236">
        <f>'Material Price Inflation '!C$65</f>
        <v>0</v>
      </c>
      <c r="C34" s="236">
        <f>'Material Price Inflation '!D$65</f>
        <v>0</v>
      </c>
      <c r="D34" s="236">
        <f>'Material Price Inflation '!E$65</f>
        <v>0</v>
      </c>
      <c r="E34" s="236">
        <f>'Material Price Inflation '!F$65</f>
        <v>0</v>
      </c>
      <c r="F34" s="236">
        <f>'Material Price Inflation '!G$65</f>
        <v>0</v>
      </c>
      <c r="G34" s="236">
        <f>'Material Price Inflation '!H$65</f>
        <v>0</v>
      </c>
      <c r="H34" s="236">
        <f>'Material Price Inflation '!I$65</f>
        <v>0</v>
      </c>
      <c r="I34" s="236">
        <f>'Material Price Inflation '!J$65</f>
        <v>0</v>
      </c>
      <c r="J34" s="236">
        <f>'Material Price Inflation '!K$65</f>
        <v>0</v>
      </c>
      <c r="K34" s="236">
        <f>'Material Price Inflation '!L$65</f>
        <v>0</v>
      </c>
      <c r="L34" s="236">
        <f>'Material Price Inflation '!M$65</f>
        <v>0</v>
      </c>
      <c r="M34" s="236">
        <f>'Material Price Inflation '!N$65</f>
        <v>0</v>
      </c>
      <c r="N34" s="236">
        <f>'Material Price Inflation '!O$65</f>
        <v>0</v>
      </c>
      <c r="O34" s="236">
        <f>'Material Price Inflation '!P$65</f>
        <v>0</v>
      </c>
      <c r="P34" s="236">
        <f>'Material Price Inflation '!Q$65</f>
        <v>0</v>
      </c>
      <c r="Q34" s="236">
        <f>'Material Price Inflation '!R$65</f>
        <v>0</v>
      </c>
      <c r="R34" s="236">
        <f>'Material Price Inflation '!S$65</f>
        <v>0</v>
      </c>
      <c r="S34" s="236">
        <f>'Material Price Inflation '!T$65</f>
        <v>0</v>
      </c>
      <c r="T34" s="236">
        <f>'Material Price Inflation '!U$65</f>
        <v>0</v>
      </c>
      <c r="U34" s="236">
        <f>'Material Price Inflation '!V$65</f>
        <v>0</v>
      </c>
      <c r="V34" s="236">
        <f>'Material Price Inflation '!W$65</f>
        <v>0</v>
      </c>
      <c r="W34" s="236">
        <f>'Material Price Inflation '!X$65</f>
        <v>0</v>
      </c>
      <c r="X34" s="236">
        <f>'Material Price Inflation '!Y$65</f>
        <v>0</v>
      </c>
      <c r="Y34" s="236">
        <f>'Material Price Inflation '!Z$65</f>
        <v>0</v>
      </c>
      <c r="Z34" s="170">
        <f>SUM($B$34:$Y$34)</f>
        <v>0</v>
      </c>
    </row>
    <row r="35" spans="1:26" s="77" customFormat="1" ht="14.5" customHeight="1">
      <c r="A35" s="76" t="str">
        <f>'Material Price Inflation '!A72</f>
        <v>CHOOSE MATERIAL CATEGORY</v>
      </c>
      <c r="B35" s="236">
        <f>'Material Price Inflation '!C$86</f>
        <v>0</v>
      </c>
      <c r="C35" s="236">
        <f>'Material Price Inflation '!D$86</f>
        <v>0</v>
      </c>
      <c r="D35" s="236">
        <f>'Material Price Inflation '!E$86</f>
        <v>0</v>
      </c>
      <c r="E35" s="236">
        <f>'Material Price Inflation '!F$86</f>
        <v>0</v>
      </c>
      <c r="F35" s="236">
        <f>'Material Price Inflation '!G$86</f>
        <v>0</v>
      </c>
      <c r="G35" s="236">
        <f>'Material Price Inflation '!H$86</f>
        <v>0</v>
      </c>
      <c r="H35" s="236">
        <f>'Material Price Inflation '!I$86</f>
        <v>0</v>
      </c>
      <c r="I35" s="236">
        <f>'Material Price Inflation '!J$86</f>
        <v>0</v>
      </c>
      <c r="J35" s="236">
        <f>'Material Price Inflation '!K$86</f>
        <v>0</v>
      </c>
      <c r="K35" s="236">
        <f>'Material Price Inflation '!L$86</f>
        <v>0</v>
      </c>
      <c r="L35" s="236">
        <f>'Material Price Inflation '!M$86</f>
        <v>0</v>
      </c>
      <c r="M35" s="236">
        <f>'Material Price Inflation '!N$86</f>
        <v>0</v>
      </c>
      <c r="N35" s="236">
        <f>'Material Price Inflation '!O$86</f>
        <v>0</v>
      </c>
      <c r="O35" s="236">
        <f>'Material Price Inflation '!P$86</f>
        <v>0</v>
      </c>
      <c r="P35" s="236">
        <f>'Material Price Inflation '!Q$86</f>
        <v>0</v>
      </c>
      <c r="Q35" s="236">
        <f>'Material Price Inflation '!R$86</f>
        <v>0</v>
      </c>
      <c r="R35" s="236">
        <f>'Material Price Inflation '!S$86</f>
        <v>0</v>
      </c>
      <c r="S35" s="236">
        <f>'Material Price Inflation '!T$86</f>
        <v>0</v>
      </c>
      <c r="T35" s="236">
        <f>'Material Price Inflation '!U$86</f>
        <v>0</v>
      </c>
      <c r="U35" s="236">
        <f>'Material Price Inflation '!V$86</f>
        <v>0</v>
      </c>
      <c r="V35" s="236">
        <f>'Material Price Inflation '!W$86</f>
        <v>0</v>
      </c>
      <c r="W35" s="236">
        <f>'Material Price Inflation '!X$86</f>
        <v>0</v>
      </c>
      <c r="X35" s="236">
        <f>'Material Price Inflation '!Y$86</f>
        <v>0</v>
      </c>
      <c r="Y35" s="236">
        <f>'Material Price Inflation '!Z$86</f>
        <v>0</v>
      </c>
      <c r="Z35" s="170">
        <f>SUM($B$35:$Y$35)</f>
        <v>0</v>
      </c>
    </row>
    <row r="36" spans="1:26" s="77" customFormat="1" ht="14.5" customHeight="1">
      <c r="A36" s="76" t="str">
        <f>'Material Price Inflation '!A93</f>
        <v>CHOOSE MATERIAL CATEGORY</v>
      </c>
      <c r="B36" s="236">
        <f>'Material Price Inflation '!C$107</f>
        <v>0</v>
      </c>
      <c r="C36" s="236">
        <f>'Material Price Inflation '!D$107</f>
        <v>0</v>
      </c>
      <c r="D36" s="236">
        <f>'Material Price Inflation '!E$107</f>
        <v>0</v>
      </c>
      <c r="E36" s="236">
        <f>'Material Price Inflation '!F$107</f>
        <v>0</v>
      </c>
      <c r="F36" s="236">
        <f>'Material Price Inflation '!G$107</f>
        <v>0</v>
      </c>
      <c r="G36" s="236">
        <f>'Material Price Inflation '!H$107</f>
        <v>0</v>
      </c>
      <c r="H36" s="236">
        <f>'Material Price Inflation '!I$107</f>
        <v>0</v>
      </c>
      <c r="I36" s="236">
        <f>'Material Price Inflation '!J$107</f>
        <v>0</v>
      </c>
      <c r="J36" s="236">
        <f>'Material Price Inflation '!K$107</f>
        <v>0</v>
      </c>
      <c r="K36" s="236">
        <f>'Material Price Inflation '!L$107</f>
        <v>0</v>
      </c>
      <c r="L36" s="236">
        <f>'Material Price Inflation '!M$107</f>
        <v>0</v>
      </c>
      <c r="M36" s="236">
        <f>'Material Price Inflation '!N$107</f>
        <v>0</v>
      </c>
      <c r="N36" s="236">
        <f>'Material Price Inflation '!O$107</f>
        <v>0</v>
      </c>
      <c r="O36" s="236">
        <f>'Material Price Inflation '!P$107</f>
        <v>0</v>
      </c>
      <c r="P36" s="236">
        <f>'Material Price Inflation '!Q$107</f>
        <v>0</v>
      </c>
      <c r="Q36" s="236">
        <f>'Material Price Inflation '!R$107</f>
        <v>0</v>
      </c>
      <c r="R36" s="236">
        <f>'Material Price Inflation '!S$107</f>
        <v>0</v>
      </c>
      <c r="S36" s="236">
        <f>'Material Price Inflation '!T$107</f>
        <v>0</v>
      </c>
      <c r="T36" s="236">
        <f>'Material Price Inflation '!U$107</f>
        <v>0</v>
      </c>
      <c r="U36" s="236">
        <f>'Material Price Inflation '!V$107</f>
        <v>0</v>
      </c>
      <c r="V36" s="236">
        <f>'Material Price Inflation '!W$107</f>
        <v>0</v>
      </c>
      <c r="W36" s="236">
        <f>'Material Price Inflation '!X$107</f>
        <v>0</v>
      </c>
      <c r="X36" s="236">
        <f>'Material Price Inflation '!Y$107</f>
        <v>0</v>
      </c>
      <c r="Y36" s="236">
        <f>'Material Price Inflation '!Z$107</f>
        <v>0</v>
      </c>
      <c r="Z36" s="170">
        <f>SUM($B$36:$Y$36)</f>
        <v>0</v>
      </c>
    </row>
    <row r="37" spans="1:26" s="77" customFormat="1" ht="14.5" customHeight="1">
      <c r="A37" s="76" t="str">
        <f>'Material Price Inflation '!A114</f>
        <v>CHOOSE MATERIAL CATEGORY</v>
      </c>
      <c r="B37" s="236">
        <f>'Material Price Inflation '!C$128</f>
        <v>0</v>
      </c>
      <c r="C37" s="236">
        <f>'Material Price Inflation '!D$128</f>
        <v>0</v>
      </c>
      <c r="D37" s="236">
        <f>'Material Price Inflation '!E$128</f>
        <v>0</v>
      </c>
      <c r="E37" s="236">
        <f>'Material Price Inflation '!F$128</f>
        <v>0</v>
      </c>
      <c r="F37" s="236">
        <f>'Material Price Inflation '!G$128</f>
        <v>0</v>
      </c>
      <c r="G37" s="236">
        <f>'Material Price Inflation '!H$128</f>
        <v>0</v>
      </c>
      <c r="H37" s="236">
        <f>'Material Price Inflation '!I$128</f>
        <v>0</v>
      </c>
      <c r="I37" s="236">
        <f>'Material Price Inflation '!J$128</f>
        <v>0</v>
      </c>
      <c r="J37" s="236">
        <f>'Material Price Inflation '!K$128</f>
        <v>0</v>
      </c>
      <c r="K37" s="236">
        <f>'Material Price Inflation '!L$128</f>
        <v>0</v>
      </c>
      <c r="L37" s="236">
        <f>'Material Price Inflation '!M$128</f>
        <v>0</v>
      </c>
      <c r="M37" s="236">
        <f>'Material Price Inflation '!N$128</f>
        <v>0</v>
      </c>
      <c r="N37" s="236">
        <f>'Material Price Inflation '!O$128</f>
        <v>0</v>
      </c>
      <c r="O37" s="236">
        <f>'Material Price Inflation '!P$128</f>
        <v>0</v>
      </c>
      <c r="P37" s="236">
        <f>'Material Price Inflation '!Q$128</f>
        <v>0</v>
      </c>
      <c r="Q37" s="236">
        <f>'Material Price Inflation '!R$128</f>
        <v>0</v>
      </c>
      <c r="R37" s="236">
        <f>'Material Price Inflation '!S$128</f>
        <v>0</v>
      </c>
      <c r="S37" s="236">
        <f>'Material Price Inflation '!T$128</f>
        <v>0</v>
      </c>
      <c r="T37" s="236">
        <f>'Material Price Inflation '!U$128</f>
        <v>0</v>
      </c>
      <c r="U37" s="236">
        <f>'Material Price Inflation '!V$128</f>
        <v>0</v>
      </c>
      <c r="V37" s="236">
        <f>'Material Price Inflation '!W$128</f>
        <v>0</v>
      </c>
      <c r="W37" s="236">
        <f>'Material Price Inflation '!X$128</f>
        <v>0</v>
      </c>
      <c r="X37" s="236">
        <f>'Material Price Inflation '!Y$128</f>
        <v>0</v>
      </c>
      <c r="Y37" s="236">
        <f>'Material Price Inflation '!Z$128</f>
        <v>0</v>
      </c>
      <c r="Z37" s="170">
        <f>SUM($B$37:$Y$37)</f>
        <v>0</v>
      </c>
    </row>
    <row r="38" spans="1:26">
      <c r="A38" s="84" t="str">
        <f>'Material Price Inflation '!A134</f>
        <v>CHOOSE MATERIAL CATEGORY</v>
      </c>
      <c r="B38" s="236">
        <f>'Material Price Inflation '!C$148</f>
        <v>0</v>
      </c>
      <c r="C38" s="236">
        <f>'Material Price Inflation '!D$148</f>
        <v>0</v>
      </c>
      <c r="D38" s="236">
        <f>'Material Price Inflation '!E$148</f>
        <v>0</v>
      </c>
      <c r="E38" s="236">
        <f>'Material Price Inflation '!F$148</f>
        <v>0</v>
      </c>
      <c r="F38" s="236">
        <f>'Material Price Inflation '!G$148</f>
        <v>0</v>
      </c>
      <c r="G38" s="236">
        <f>'Material Price Inflation '!H$148</f>
        <v>0</v>
      </c>
      <c r="H38" s="236">
        <f>'Material Price Inflation '!I$148</f>
        <v>0</v>
      </c>
      <c r="I38" s="236">
        <f>'Material Price Inflation '!J$148</f>
        <v>0</v>
      </c>
      <c r="J38" s="236">
        <f>'Material Price Inflation '!K$148</f>
        <v>0</v>
      </c>
      <c r="K38" s="236">
        <f>'Material Price Inflation '!L$148</f>
        <v>0</v>
      </c>
      <c r="L38" s="236">
        <f>'Material Price Inflation '!M$148</f>
        <v>0</v>
      </c>
      <c r="M38" s="236">
        <f>'Material Price Inflation '!N$148</f>
        <v>0</v>
      </c>
      <c r="N38" s="236">
        <f>'Material Price Inflation '!O$148</f>
        <v>0</v>
      </c>
      <c r="O38" s="236">
        <f>'Material Price Inflation '!P$148</f>
        <v>0</v>
      </c>
      <c r="P38" s="236">
        <f>'Material Price Inflation '!Q$148</f>
        <v>0</v>
      </c>
      <c r="Q38" s="236">
        <f>'Material Price Inflation '!R$148</f>
        <v>0</v>
      </c>
      <c r="R38" s="236">
        <f>'Material Price Inflation '!S$148</f>
        <v>0</v>
      </c>
      <c r="S38" s="236">
        <f>'Material Price Inflation '!T$148</f>
        <v>0</v>
      </c>
      <c r="T38" s="236">
        <f>'Material Price Inflation '!U$148</f>
        <v>0</v>
      </c>
      <c r="U38" s="236">
        <f>'Material Price Inflation '!V$148</f>
        <v>0</v>
      </c>
      <c r="V38" s="236">
        <f>'Material Price Inflation '!W$148</f>
        <v>0</v>
      </c>
      <c r="W38" s="236">
        <f>'Material Price Inflation '!X$148</f>
        <v>0</v>
      </c>
      <c r="X38" s="236">
        <f>'Material Price Inflation '!Y$148</f>
        <v>0</v>
      </c>
      <c r="Y38" s="236">
        <f>'Material Price Inflation '!Z$148</f>
        <v>0</v>
      </c>
      <c r="Z38" s="170">
        <f>SUM($B$38:$Y$38)</f>
        <v>0</v>
      </c>
    </row>
    <row r="39" spans="1:26"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171"/>
    </row>
    <row r="40" spans="1:26" ht="29">
      <c r="A40" s="172" t="s">
        <v>73</v>
      </c>
      <c r="B40" s="236">
        <f>SUM(B$33:B$38)</f>
        <v>0</v>
      </c>
      <c r="C40" s="236">
        <f t="shared" ref="C40:Y40" si="0">SUM(C$33:C$38)</f>
        <v>0</v>
      </c>
      <c r="D40" s="236">
        <f t="shared" si="0"/>
        <v>0</v>
      </c>
      <c r="E40" s="236">
        <f t="shared" si="0"/>
        <v>0</v>
      </c>
      <c r="F40" s="236">
        <f t="shared" si="0"/>
        <v>0</v>
      </c>
      <c r="G40" s="236">
        <f t="shared" si="0"/>
        <v>0</v>
      </c>
      <c r="H40" s="236">
        <f t="shared" si="0"/>
        <v>0</v>
      </c>
      <c r="I40" s="236">
        <f t="shared" si="0"/>
        <v>0</v>
      </c>
      <c r="J40" s="236">
        <f t="shared" si="0"/>
        <v>0</v>
      </c>
      <c r="K40" s="236">
        <f t="shared" si="0"/>
        <v>0</v>
      </c>
      <c r="L40" s="236">
        <f t="shared" si="0"/>
        <v>0</v>
      </c>
      <c r="M40" s="236">
        <f t="shared" si="0"/>
        <v>0</v>
      </c>
      <c r="N40" s="236">
        <f t="shared" si="0"/>
        <v>0</v>
      </c>
      <c r="O40" s="236">
        <f t="shared" si="0"/>
        <v>0</v>
      </c>
      <c r="P40" s="236">
        <f t="shared" si="0"/>
        <v>0</v>
      </c>
      <c r="Q40" s="236">
        <f t="shared" si="0"/>
        <v>0</v>
      </c>
      <c r="R40" s="236">
        <f t="shared" si="0"/>
        <v>0</v>
      </c>
      <c r="S40" s="236">
        <f t="shared" si="0"/>
        <v>0</v>
      </c>
      <c r="T40" s="236">
        <f t="shared" si="0"/>
        <v>0</v>
      </c>
      <c r="U40" s="236">
        <f t="shared" si="0"/>
        <v>0</v>
      </c>
      <c r="V40" s="236">
        <f t="shared" si="0"/>
        <v>0</v>
      </c>
      <c r="W40" s="236">
        <f t="shared" si="0"/>
        <v>0</v>
      </c>
      <c r="X40" s="236">
        <f t="shared" si="0"/>
        <v>0</v>
      </c>
      <c r="Y40" s="236">
        <f t="shared" si="0"/>
        <v>0</v>
      </c>
      <c r="Z40" s="170">
        <f t="shared" ref="Z40" si="1">SUM(Z$33:Z$38)</f>
        <v>0</v>
      </c>
    </row>
    <row r="41" spans="1:26">
      <c r="A41" s="173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174"/>
    </row>
    <row r="42" spans="1:26" s="178" customFormat="1" ht="53">
      <c r="A42" s="175" t="s">
        <v>100</v>
      </c>
      <c r="B42" s="176">
        <f>B$40+B$29</f>
        <v>0</v>
      </c>
      <c r="C42" s="176">
        <f t="shared" ref="C42:Y42" si="2">C$40+C$29</f>
        <v>0</v>
      </c>
      <c r="D42" s="176">
        <f t="shared" si="2"/>
        <v>0</v>
      </c>
      <c r="E42" s="176">
        <f t="shared" si="2"/>
        <v>0</v>
      </c>
      <c r="F42" s="176">
        <f t="shared" si="2"/>
        <v>0</v>
      </c>
      <c r="G42" s="176">
        <f t="shared" si="2"/>
        <v>0</v>
      </c>
      <c r="H42" s="176">
        <f t="shared" si="2"/>
        <v>0</v>
      </c>
      <c r="I42" s="176">
        <f t="shared" si="2"/>
        <v>0</v>
      </c>
      <c r="J42" s="176">
        <f t="shared" si="2"/>
        <v>0</v>
      </c>
      <c r="K42" s="176">
        <f t="shared" si="2"/>
        <v>0</v>
      </c>
      <c r="L42" s="176">
        <f t="shared" si="2"/>
        <v>0</v>
      </c>
      <c r="M42" s="176">
        <f t="shared" si="2"/>
        <v>0</v>
      </c>
      <c r="N42" s="176">
        <f t="shared" si="2"/>
        <v>0</v>
      </c>
      <c r="O42" s="176">
        <f t="shared" si="2"/>
        <v>0</v>
      </c>
      <c r="P42" s="176">
        <f t="shared" si="2"/>
        <v>0</v>
      </c>
      <c r="Q42" s="176">
        <f t="shared" si="2"/>
        <v>0</v>
      </c>
      <c r="R42" s="176">
        <f t="shared" si="2"/>
        <v>0</v>
      </c>
      <c r="S42" s="176">
        <f t="shared" si="2"/>
        <v>0</v>
      </c>
      <c r="T42" s="176">
        <f t="shared" si="2"/>
        <v>0</v>
      </c>
      <c r="U42" s="176">
        <f t="shared" si="2"/>
        <v>0</v>
      </c>
      <c r="V42" s="176">
        <f t="shared" si="2"/>
        <v>0</v>
      </c>
      <c r="W42" s="176">
        <f t="shared" si="2"/>
        <v>0</v>
      </c>
      <c r="X42" s="176">
        <f t="shared" si="2"/>
        <v>0</v>
      </c>
      <c r="Y42" s="176">
        <f t="shared" si="2"/>
        <v>0</v>
      </c>
      <c r="Z42" s="177">
        <f t="shared" ref="Z42" si="3">Z$40+Z$29</f>
        <v>0</v>
      </c>
    </row>
    <row r="43" spans="1:26"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</row>
    <row r="44" spans="1:26">
      <c r="A44" s="179" t="s">
        <v>39</v>
      </c>
      <c r="B44" s="229"/>
      <c r="C44" s="230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</row>
    <row r="45" spans="1:26">
      <c r="A45" s="84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8"/>
    </row>
    <row r="46" spans="1:26" s="173" customFormat="1" ht="30" customHeight="1">
      <c r="A46" s="175" t="s">
        <v>70</v>
      </c>
      <c r="B46" s="176">
        <f>'Fuel Price Inflation'!C$22</f>
        <v>0</v>
      </c>
      <c r="C46" s="176">
        <f>'Fuel Price Inflation'!D$22</f>
        <v>0</v>
      </c>
      <c r="D46" s="176">
        <f>'Fuel Price Inflation'!E$22</f>
        <v>0</v>
      </c>
      <c r="E46" s="176">
        <f>'Fuel Price Inflation'!F$22</f>
        <v>0</v>
      </c>
      <c r="F46" s="176">
        <f>'Fuel Price Inflation'!G$22</f>
        <v>0</v>
      </c>
      <c r="G46" s="176">
        <f>'Fuel Price Inflation'!H$22</f>
        <v>0</v>
      </c>
      <c r="H46" s="176">
        <f>'Fuel Price Inflation'!I$22</f>
        <v>0</v>
      </c>
      <c r="I46" s="176">
        <f>'Fuel Price Inflation'!J$22</f>
        <v>0</v>
      </c>
      <c r="J46" s="176">
        <f>'Fuel Price Inflation'!K$22</f>
        <v>0</v>
      </c>
      <c r="K46" s="176">
        <f>'Fuel Price Inflation'!L$22</f>
        <v>0</v>
      </c>
      <c r="L46" s="176">
        <f>'Fuel Price Inflation'!M$22</f>
        <v>0</v>
      </c>
      <c r="M46" s="176">
        <f>'Fuel Price Inflation'!N$22</f>
        <v>0</v>
      </c>
      <c r="N46" s="176">
        <f>'Fuel Price Inflation'!O$22</f>
        <v>0</v>
      </c>
      <c r="O46" s="176">
        <f>'Fuel Price Inflation'!P$22</f>
        <v>0</v>
      </c>
      <c r="P46" s="176">
        <f>'Fuel Price Inflation'!Q$22</f>
        <v>0</v>
      </c>
      <c r="Q46" s="176">
        <f>'Fuel Price Inflation'!R$22</f>
        <v>0</v>
      </c>
      <c r="R46" s="176">
        <f>'Fuel Price Inflation'!S$22</f>
        <v>0</v>
      </c>
      <c r="S46" s="176">
        <f>'Fuel Price Inflation'!T$22</f>
        <v>0</v>
      </c>
      <c r="T46" s="176">
        <f>'Fuel Price Inflation'!U$22</f>
        <v>0</v>
      </c>
      <c r="U46" s="176">
        <f>'Fuel Price Inflation'!V$22</f>
        <v>0</v>
      </c>
      <c r="V46" s="176">
        <f>'Fuel Price Inflation'!W$22</f>
        <v>0</v>
      </c>
      <c r="W46" s="176">
        <f>'Fuel Price Inflation'!X$22</f>
        <v>0</v>
      </c>
      <c r="X46" s="176">
        <f>'Fuel Price Inflation'!Y$22</f>
        <v>0</v>
      </c>
      <c r="Y46" s="176">
        <f>'Fuel Price Inflation'!Z$22</f>
        <v>0</v>
      </c>
      <c r="Z46" s="177">
        <f>SUM(B46:Y46)</f>
        <v>0</v>
      </c>
    </row>
    <row r="47" spans="1:26">
      <c r="A47" s="84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8"/>
    </row>
    <row r="48" spans="1:26"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</row>
    <row r="49" spans="1:26">
      <c r="A49" s="180" t="s">
        <v>60</v>
      </c>
      <c r="B49" s="229"/>
      <c r="C49" s="230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</row>
    <row r="50" spans="1:26">
      <c r="A50" s="84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8"/>
    </row>
    <row r="51" spans="1:26" s="181" customFormat="1" ht="28" customHeight="1">
      <c r="A51" s="172" t="s">
        <v>71</v>
      </c>
      <c r="B51" s="176">
        <f>'Energy Price Inflation'!C$24</f>
        <v>0</v>
      </c>
      <c r="C51" s="176">
        <f>'Energy Price Inflation'!D$24</f>
        <v>0</v>
      </c>
      <c r="D51" s="176">
        <f>'Energy Price Inflation'!E$24</f>
        <v>0</v>
      </c>
      <c r="E51" s="176">
        <f>'Energy Price Inflation'!F$24</f>
        <v>0</v>
      </c>
      <c r="F51" s="176">
        <f>'Energy Price Inflation'!G$24</f>
        <v>0</v>
      </c>
      <c r="G51" s="176">
        <f>'Energy Price Inflation'!H$24</f>
        <v>0</v>
      </c>
      <c r="H51" s="176">
        <f>'Energy Price Inflation'!I$24</f>
        <v>0</v>
      </c>
      <c r="I51" s="176">
        <f>'Energy Price Inflation'!J$24</f>
        <v>0</v>
      </c>
      <c r="J51" s="176">
        <f>'Energy Price Inflation'!K$24</f>
        <v>0</v>
      </c>
      <c r="K51" s="176">
        <f>'Energy Price Inflation'!L$24</f>
        <v>0</v>
      </c>
      <c r="L51" s="176">
        <f>'Energy Price Inflation'!M$24</f>
        <v>0</v>
      </c>
      <c r="M51" s="176">
        <f>'Energy Price Inflation'!N$24</f>
        <v>0</v>
      </c>
      <c r="N51" s="176">
        <f>'Energy Price Inflation'!O$24</f>
        <v>0</v>
      </c>
      <c r="O51" s="176">
        <f>'Energy Price Inflation'!P$24</f>
        <v>0</v>
      </c>
      <c r="P51" s="176">
        <f>'Energy Price Inflation'!Q$24</f>
        <v>0</v>
      </c>
      <c r="Q51" s="176">
        <f>'Energy Price Inflation'!R$24</f>
        <v>0</v>
      </c>
      <c r="R51" s="176">
        <f>'Energy Price Inflation'!S$24</f>
        <v>0</v>
      </c>
      <c r="S51" s="176">
        <f>'Energy Price Inflation'!T$24</f>
        <v>0</v>
      </c>
      <c r="T51" s="176">
        <f>'Energy Price Inflation'!U$24</f>
        <v>0</v>
      </c>
      <c r="U51" s="176">
        <f>'Energy Price Inflation'!V$24</f>
        <v>0</v>
      </c>
      <c r="V51" s="176">
        <f>'Energy Price Inflation'!W$24</f>
        <v>0</v>
      </c>
      <c r="W51" s="176">
        <f>'Energy Price Inflation'!X$24</f>
        <v>0</v>
      </c>
      <c r="X51" s="176">
        <f>'Energy Price Inflation'!Y$24</f>
        <v>0</v>
      </c>
      <c r="Y51" s="176">
        <f>'Energy Price Inflation'!Z$24</f>
        <v>0</v>
      </c>
      <c r="Z51" s="177">
        <f>SUM(B51:Y51)</f>
        <v>0</v>
      </c>
    </row>
    <row r="52" spans="1:26">
      <c r="A52" s="84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8"/>
    </row>
    <row r="53" spans="1:26"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</row>
    <row r="54" spans="1:26" s="173" customFormat="1" ht="41">
      <c r="A54" s="182" t="s">
        <v>98</v>
      </c>
      <c r="B54" s="177">
        <f>B$42+B$46+B$51</f>
        <v>0</v>
      </c>
      <c r="C54" s="177">
        <f t="shared" ref="C54:Y54" si="4">C$42+C$46+C$51</f>
        <v>0</v>
      </c>
      <c r="D54" s="177">
        <f t="shared" si="4"/>
        <v>0</v>
      </c>
      <c r="E54" s="177">
        <f t="shared" si="4"/>
        <v>0</v>
      </c>
      <c r="F54" s="177">
        <f t="shared" si="4"/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77">
        <f t="shared" si="4"/>
        <v>0</v>
      </c>
      <c r="P54" s="177">
        <f t="shared" si="4"/>
        <v>0</v>
      </c>
      <c r="Q54" s="177">
        <f t="shared" si="4"/>
        <v>0</v>
      </c>
      <c r="R54" s="177">
        <f t="shared" si="4"/>
        <v>0</v>
      </c>
      <c r="S54" s="177">
        <f t="shared" si="4"/>
        <v>0</v>
      </c>
      <c r="T54" s="177">
        <f t="shared" si="4"/>
        <v>0</v>
      </c>
      <c r="U54" s="177">
        <f t="shared" si="4"/>
        <v>0</v>
      </c>
      <c r="V54" s="177">
        <f t="shared" si="4"/>
        <v>0</v>
      </c>
      <c r="W54" s="177">
        <f t="shared" si="4"/>
        <v>0</v>
      </c>
      <c r="X54" s="177">
        <f t="shared" si="4"/>
        <v>0</v>
      </c>
      <c r="Y54" s="177">
        <f t="shared" si="4"/>
        <v>0</v>
      </c>
      <c r="Z54" s="177">
        <f>SUM(B54:Y54)</f>
        <v>0</v>
      </c>
    </row>
    <row r="55" spans="1:26"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</row>
    <row r="56" spans="1:26" ht="15" thickBot="1">
      <c r="A56" s="161" t="s">
        <v>68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</row>
    <row r="57" spans="1:26" ht="15" thickBot="1">
      <c r="A57" s="183">
        <f>IF($B$20&gt;70%,"70%",$B$20)</f>
        <v>0.7</v>
      </c>
      <c r="B57" s="242">
        <f t="shared" ref="B57:E57" si="5">$A$57*B54</f>
        <v>0</v>
      </c>
      <c r="C57" s="242">
        <f t="shared" si="5"/>
        <v>0</v>
      </c>
      <c r="D57" s="242">
        <f t="shared" si="5"/>
        <v>0</v>
      </c>
      <c r="E57" s="242">
        <f t="shared" si="5"/>
        <v>0</v>
      </c>
      <c r="F57" s="242">
        <f t="shared" ref="F57:N57" si="6">$A$57*F54</f>
        <v>0</v>
      </c>
      <c r="G57" s="242">
        <f t="shared" si="6"/>
        <v>0</v>
      </c>
      <c r="H57" s="242">
        <f t="shared" si="6"/>
        <v>0</v>
      </c>
      <c r="I57" s="242">
        <f t="shared" si="6"/>
        <v>0</v>
      </c>
      <c r="J57" s="242">
        <f t="shared" si="6"/>
        <v>0</v>
      </c>
      <c r="K57" s="242">
        <f t="shared" si="6"/>
        <v>0</v>
      </c>
      <c r="L57" s="242">
        <f t="shared" si="6"/>
        <v>0</v>
      </c>
      <c r="M57" s="242">
        <f t="shared" si="6"/>
        <v>0</v>
      </c>
      <c r="N57" s="242">
        <f t="shared" si="6"/>
        <v>0</v>
      </c>
      <c r="O57" s="242">
        <f t="shared" ref="O57:Y57" si="7">$A$57*O54</f>
        <v>0</v>
      </c>
      <c r="P57" s="242">
        <f t="shared" si="7"/>
        <v>0</v>
      </c>
      <c r="Q57" s="242">
        <f t="shared" si="7"/>
        <v>0</v>
      </c>
      <c r="R57" s="242">
        <f t="shared" si="7"/>
        <v>0</v>
      </c>
      <c r="S57" s="242">
        <f t="shared" si="7"/>
        <v>0</v>
      </c>
      <c r="T57" s="242">
        <f t="shared" si="7"/>
        <v>0</v>
      </c>
      <c r="U57" s="242">
        <f t="shared" si="7"/>
        <v>0</v>
      </c>
      <c r="V57" s="242">
        <f t="shared" si="7"/>
        <v>0</v>
      </c>
      <c r="W57" s="242">
        <f t="shared" si="7"/>
        <v>0</v>
      </c>
      <c r="X57" s="242">
        <f t="shared" si="7"/>
        <v>0</v>
      </c>
      <c r="Y57" s="242">
        <f t="shared" si="7"/>
        <v>0</v>
      </c>
      <c r="Z57" s="242">
        <f>$A$57*Z54</f>
        <v>0</v>
      </c>
    </row>
    <row r="58" spans="1:26" ht="15" thickBot="1">
      <c r="A58" s="161" t="s">
        <v>69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</row>
    <row r="59" spans="1:26" ht="15" thickBot="1">
      <c r="A59" s="183">
        <f>100%-$A$57</f>
        <v>0.30000000000000004</v>
      </c>
      <c r="B59" s="242">
        <f t="shared" ref="B59:E59" si="8">$A$59*B54</f>
        <v>0</v>
      </c>
      <c r="C59" s="242">
        <f t="shared" si="8"/>
        <v>0</v>
      </c>
      <c r="D59" s="242">
        <f t="shared" si="8"/>
        <v>0</v>
      </c>
      <c r="E59" s="242">
        <f t="shared" si="8"/>
        <v>0</v>
      </c>
      <c r="F59" s="242">
        <f t="shared" ref="F59:N59" si="9">$A$59*F54</f>
        <v>0</v>
      </c>
      <c r="G59" s="242">
        <f t="shared" si="9"/>
        <v>0</v>
      </c>
      <c r="H59" s="242">
        <f t="shared" si="9"/>
        <v>0</v>
      </c>
      <c r="I59" s="242">
        <f t="shared" si="9"/>
        <v>0</v>
      </c>
      <c r="J59" s="242">
        <f t="shared" si="9"/>
        <v>0</v>
      </c>
      <c r="K59" s="242">
        <f t="shared" si="9"/>
        <v>0</v>
      </c>
      <c r="L59" s="242">
        <f t="shared" si="9"/>
        <v>0</v>
      </c>
      <c r="M59" s="242">
        <f t="shared" si="9"/>
        <v>0</v>
      </c>
      <c r="N59" s="242">
        <f t="shared" si="9"/>
        <v>0</v>
      </c>
      <c r="O59" s="242">
        <f t="shared" ref="O59:Y59" si="10">$A$59*O54</f>
        <v>0</v>
      </c>
      <c r="P59" s="242">
        <f t="shared" si="10"/>
        <v>0</v>
      </c>
      <c r="Q59" s="242">
        <f t="shared" si="10"/>
        <v>0</v>
      </c>
      <c r="R59" s="242">
        <f t="shared" si="10"/>
        <v>0</v>
      </c>
      <c r="S59" s="242">
        <f t="shared" si="10"/>
        <v>0</v>
      </c>
      <c r="T59" s="242">
        <f t="shared" si="10"/>
        <v>0</v>
      </c>
      <c r="U59" s="242">
        <f t="shared" si="10"/>
        <v>0</v>
      </c>
      <c r="V59" s="242">
        <f t="shared" si="10"/>
        <v>0</v>
      </c>
      <c r="W59" s="242">
        <f t="shared" si="10"/>
        <v>0</v>
      </c>
      <c r="X59" s="242">
        <f t="shared" si="10"/>
        <v>0</v>
      </c>
      <c r="Y59" s="242">
        <f t="shared" si="10"/>
        <v>0</v>
      </c>
      <c r="Z59" s="242">
        <f>$A$59*Z54</f>
        <v>0</v>
      </c>
    </row>
    <row r="60" spans="1:26" ht="15" thickBot="1"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</row>
    <row r="61" spans="1:26" s="185" customFormat="1" ht="41.5" thickBot="1">
      <c r="A61" s="184" t="s">
        <v>99</v>
      </c>
      <c r="B61" s="243">
        <f>B$57</f>
        <v>0</v>
      </c>
      <c r="C61" s="243">
        <f t="shared" ref="C61:Y61" si="11">C$57</f>
        <v>0</v>
      </c>
      <c r="D61" s="243">
        <f t="shared" si="11"/>
        <v>0</v>
      </c>
      <c r="E61" s="243">
        <f t="shared" si="11"/>
        <v>0</v>
      </c>
      <c r="F61" s="243">
        <f t="shared" si="11"/>
        <v>0</v>
      </c>
      <c r="G61" s="243">
        <f t="shared" si="11"/>
        <v>0</v>
      </c>
      <c r="H61" s="243">
        <f t="shared" si="11"/>
        <v>0</v>
      </c>
      <c r="I61" s="243">
        <f t="shared" si="11"/>
        <v>0</v>
      </c>
      <c r="J61" s="243">
        <f t="shared" si="11"/>
        <v>0</v>
      </c>
      <c r="K61" s="243">
        <f t="shared" si="11"/>
        <v>0</v>
      </c>
      <c r="L61" s="243">
        <f t="shared" si="11"/>
        <v>0</v>
      </c>
      <c r="M61" s="243">
        <f t="shared" si="11"/>
        <v>0</v>
      </c>
      <c r="N61" s="243">
        <f t="shared" si="11"/>
        <v>0</v>
      </c>
      <c r="O61" s="243">
        <f t="shared" si="11"/>
        <v>0</v>
      </c>
      <c r="P61" s="243">
        <f t="shared" si="11"/>
        <v>0</v>
      </c>
      <c r="Q61" s="243">
        <f t="shared" si="11"/>
        <v>0</v>
      </c>
      <c r="R61" s="243">
        <f t="shared" si="11"/>
        <v>0</v>
      </c>
      <c r="S61" s="243">
        <f t="shared" si="11"/>
        <v>0</v>
      </c>
      <c r="T61" s="243">
        <f t="shared" si="11"/>
        <v>0</v>
      </c>
      <c r="U61" s="243">
        <f t="shared" si="11"/>
        <v>0</v>
      </c>
      <c r="V61" s="243">
        <f t="shared" si="11"/>
        <v>0</v>
      </c>
      <c r="W61" s="243">
        <f t="shared" si="11"/>
        <v>0</v>
      </c>
      <c r="X61" s="243">
        <f t="shared" si="11"/>
        <v>0</v>
      </c>
      <c r="Y61" s="243">
        <f t="shared" si="11"/>
        <v>0</v>
      </c>
      <c r="Z61" s="243">
        <f t="shared" ref="Z61" si="12">Z$57</f>
        <v>0</v>
      </c>
    </row>
    <row r="62" spans="1:26" ht="15" thickBot="1"/>
    <row r="63" spans="1:26" s="173" customFormat="1" ht="14.5" customHeight="1">
      <c r="A63" s="247" t="s">
        <v>117</v>
      </c>
      <c r="B63" s="173" t="b">
        <f>IFERROR('Material Price Inflation '!C140+'Material Price Inflation '!C120+'Material Price Inflation '!C99+'Material Price Inflation '!C78+'Material Price Inflation '!C57+'Material Price Inflation '!C36&lt;100%,"FALSE")</f>
        <v>1</v>
      </c>
      <c r="C63" s="173" t="b">
        <f>IFERROR('Material Price Inflation '!D140+'Material Price Inflation '!D120+'Material Price Inflation '!D99+'Material Price Inflation '!D78+'Material Price Inflation '!D57+'Material Price Inflation '!D36&lt;100%,"FALSE")</f>
        <v>1</v>
      </c>
      <c r="D63" s="173" t="b">
        <f>IFERROR('Material Price Inflation '!E140+'Material Price Inflation '!E120+'Material Price Inflation '!E99+'Material Price Inflation '!E78+'Material Price Inflation '!E57+'Material Price Inflation '!E36&lt;100%,"FALSE")</f>
        <v>1</v>
      </c>
      <c r="E63" s="173" t="b">
        <f>IFERROR('Material Price Inflation '!F140+'Material Price Inflation '!F120+'Material Price Inflation '!F99+'Material Price Inflation '!F78+'Material Price Inflation '!F57+'Material Price Inflation '!F36&lt;100%,"FALSE")</f>
        <v>1</v>
      </c>
      <c r="F63" s="173" t="b">
        <f>IFERROR('Material Price Inflation '!G140+'Material Price Inflation '!G120+'Material Price Inflation '!G99+'Material Price Inflation '!G78+'Material Price Inflation '!G57+'Material Price Inflation '!G36&lt;100%,"FALSE")</f>
        <v>1</v>
      </c>
      <c r="G63" s="173" t="b">
        <f>IFERROR('Material Price Inflation '!H140+'Material Price Inflation '!H120+'Material Price Inflation '!H99+'Material Price Inflation '!H78+'Material Price Inflation '!H57+'Material Price Inflation '!H36&lt;100%,"FALSE")</f>
        <v>1</v>
      </c>
      <c r="H63" s="173" t="b">
        <f>IFERROR('Material Price Inflation '!I140+'Material Price Inflation '!I120+'Material Price Inflation '!I99+'Material Price Inflation '!I78+'Material Price Inflation '!I57+'Material Price Inflation '!I36&lt;100%,"FALSE")</f>
        <v>1</v>
      </c>
      <c r="I63" s="173" t="b">
        <f>IFERROR('Material Price Inflation '!J140+'Material Price Inflation '!J120+'Material Price Inflation '!J99+'Material Price Inflation '!J78+'Material Price Inflation '!J57+'Material Price Inflation '!J36&lt;100%,"FALSE")</f>
        <v>1</v>
      </c>
      <c r="J63" s="173" t="b">
        <f>IFERROR('Material Price Inflation '!K140+'Material Price Inflation '!K120+'Material Price Inflation '!K99+'Material Price Inflation '!K78+'Material Price Inflation '!K57+'Material Price Inflation '!K36&lt;100%,"FALSE")</f>
        <v>1</v>
      </c>
      <c r="K63" s="173" t="b">
        <f>IFERROR('Material Price Inflation '!L140+'Material Price Inflation '!L120+'Material Price Inflation '!L99+'Material Price Inflation '!L78+'Material Price Inflation '!L57+'Material Price Inflation '!L36&lt;100%,"FALSE")</f>
        <v>1</v>
      </c>
      <c r="L63" s="173" t="b">
        <f>IFERROR('Material Price Inflation '!M140+'Material Price Inflation '!M120+'Material Price Inflation '!M99+'Material Price Inflation '!M78+'Material Price Inflation '!M57+'Material Price Inflation '!M36&lt;100%,"FALSE")</f>
        <v>1</v>
      </c>
      <c r="M63" s="173" t="b">
        <f>IFERROR('Material Price Inflation '!N140+'Material Price Inflation '!N120+'Material Price Inflation '!N99+'Material Price Inflation '!N78+'Material Price Inflation '!N57+'Material Price Inflation '!N36&lt;100%,"FALSE")</f>
        <v>1</v>
      </c>
      <c r="N63" s="173" t="b">
        <f>IFERROR('Material Price Inflation '!O140+'Material Price Inflation '!O120+'Material Price Inflation '!O99+'Material Price Inflation '!O78+'Material Price Inflation '!O57+'Material Price Inflation '!O36&lt;100%,"FALSE")</f>
        <v>1</v>
      </c>
      <c r="O63" s="173" t="b">
        <f>IFERROR('Material Price Inflation '!P140+'Material Price Inflation '!P120+'Material Price Inflation '!P99+'Material Price Inflation '!P78+'Material Price Inflation '!P57+'Material Price Inflation '!P36&lt;100%,"FALSE")</f>
        <v>1</v>
      </c>
      <c r="P63" s="173" t="b">
        <f>IFERROR('Material Price Inflation '!Q140+'Material Price Inflation '!Q120+'Material Price Inflation '!Q99+'Material Price Inflation '!Q78+'Material Price Inflation '!Q57+'Material Price Inflation '!Q36&lt;100%,"FALSE")</f>
        <v>1</v>
      </c>
      <c r="Q63" s="173" t="b">
        <f>IFERROR('Material Price Inflation '!R140+'Material Price Inflation '!R120+'Material Price Inflation '!R99+'Material Price Inflation '!R78+'Material Price Inflation '!R57+'Material Price Inflation '!R36&lt;100%,"FALSE")</f>
        <v>1</v>
      </c>
      <c r="R63" s="173" t="b">
        <f>IFERROR('Material Price Inflation '!S140+'Material Price Inflation '!S120+'Material Price Inflation '!S99+'Material Price Inflation '!S78+'Material Price Inflation '!S57+'Material Price Inflation '!S36&lt;100%,"FALSE")</f>
        <v>1</v>
      </c>
      <c r="S63" s="173" t="b">
        <f>IFERROR('Material Price Inflation '!T140+'Material Price Inflation '!T120+'Material Price Inflation '!T99+'Material Price Inflation '!T78+'Material Price Inflation '!T57+'Material Price Inflation '!T36&lt;100%,"FALSE")</f>
        <v>1</v>
      </c>
      <c r="T63" s="173" t="b">
        <f>IFERROR('Material Price Inflation '!U140+'Material Price Inflation '!U120+'Material Price Inflation '!U99+'Material Price Inflation '!U78+'Material Price Inflation '!U57+'Material Price Inflation '!U36&lt;100%,"FALSE")</f>
        <v>1</v>
      </c>
      <c r="U63" s="173" t="b">
        <f>IFERROR('Material Price Inflation '!V140+'Material Price Inflation '!V120+'Material Price Inflation '!V99+'Material Price Inflation '!V78+'Material Price Inflation '!V57+'Material Price Inflation '!V36&lt;100%,"FALSE")</f>
        <v>1</v>
      </c>
      <c r="V63" s="173" t="b">
        <f>IFERROR('Material Price Inflation '!W140+'Material Price Inflation '!W120+'Material Price Inflation '!W99+'Material Price Inflation '!W78+'Material Price Inflation '!W57+'Material Price Inflation '!W36&lt;100%,"FALSE")</f>
        <v>1</v>
      </c>
      <c r="W63" s="173" t="b">
        <f>IFERROR('Material Price Inflation '!X140+'Material Price Inflation '!X120+'Material Price Inflation '!X99+'Material Price Inflation '!X78+'Material Price Inflation '!X57+'Material Price Inflation '!X36&lt;100%,"FALSE")</f>
        <v>1</v>
      </c>
      <c r="X63" s="173" t="b">
        <f>IFERROR('Material Price Inflation '!Y140+'Material Price Inflation '!Y120+'Material Price Inflation '!Y99+'Material Price Inflation '!Y78+'Material Price Inflation '!Y57+'Material Price Inflation '!Y36&lt;100%,"FALSE")</f>
        <v>1</v>
      </c>
      <c r="Y63" s="173" t="b">
        <f>IFERROR('Material Price Inflation '!Z140+'Material Price Inflation '!Z120+'Material Price Inflation '!Z99+'Material Price Inflation '!Z78+'Material Price Inflation '!Z57+'Material Price Inflation '!Z36&lt;100%,"FALSE")</f>
        <v>1</v>
      </c>
    </row>
    <row r="64" spans="1:26">
      <c r="A64" s="248"/>
    </row>
    <row r="65" spans="1:1">
      <c r="A65" s="248"/>
    </row>
    <row r="66" spans="1:1" ht="15" thickBot="1">
      <c r="A66" s="249"/>
    </row>
  </sheetData>
  <sheetProtection algorithmName="SHA-512" hashValue="l2muyieDI+eL4DUF4nqTbsjQyGPzyA6ks5JTBvpFoLqHRv8Duj/qjjz3ypZZBgbfmID9F6EfZlwTF/mT5+DUEw==" saltValue="oLk71pKI5px4FrEiGmil6w==" spinCount="100000" sheet="1" objects="1" scenarios="1" selectLockedCells="1"/>
  <mergeCells count="13">
    <mergeCell ref="A1:H1"/>
    <mergeCell ref="B4:H4"/>
    <mergeCell ref="B18:H18"/>
    <mergeCell ref="B8:H8"/>
    <mergeCell ref="B10:H10"/>
    <mergeCell ref="B6:H6"/>
    <mergeCell ref="A63:A66"/>
    <mergeCell ref="Z22:Z23"/>
    <mergeCell ref="A3:H3"/>
    <mergeCell ref="B20:H20"/>
    <mergeCell ref="B12:H12"/>
    <mergeCell ref="B14:H14"/>
    <mergeCell ref="B16:H16"/>
  </mergeCells>
  <conditionalFormatting sqref="B63:Y63">
    <cfRule type="containsText" dxfId="1" priority="5" operator="containsText" text="FALSE">
      <formula>NOT(ISERROR(SEARCH("FALSE",B63)))</formula>
    </cfRule>
  </conditionalFormatting>
  <conditionalFormatting sqref="B61:Y61">
    <cfRule type="expression" dxfId="0" priority="1">
      <formula>B$63&lt;TRUE</formula>
    </cfRule>
  </conditionalFormatting>
  <pageMargins left="0.70866141732283472" right="0.70866141732283472" top="0.74803149606299213" bottom="0.74803149606299213" header="0.31496062992125984" footer="0.31496062992125984"/>
  <pageSetup scale="54" orientation="landscape" r:id="rId1"/>
  <headerFooter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zoomScaleNormal="100" workbookViewId="0">
      <selection activeCell="C72" sqref="C72"/>
    </sheetView>
  </sheetViews>
  <sheetFormatPr defaultRowHeight="14.5"/>
  <cols>
    <col min="1" max="1" width="45.81640625" style="35" customWidth="1"/>
    <col min="2" max="4" width="16" style="55" customWidth="1"/>
    <col min="5" max="27" width="16" style="35" customWidth="1"/>
    <col min="28" max="16384" width="8.7265625" style="35"/>
  </cols>
  <sheetData>
    <row r="1" spans="1:26" s="68" customFormat="1" ht="83.5" customHeight="1">
      <c r="A1" s="258" t="s">
        <v>115</v>
      </c>
      <c r="B1" s="258"/>
      <c r="C1" s="258"/>
      <c r="D1" s="258"/>
      <c r="E1" s="258"/>
      <c r="F1" s="258"/>
      <c r="G1" s="258"/>
      <c r="H1" s="258"/>
      <c r="J1" s="150" t="s">
        <v>119</v>
      </c>
    </row>
    <row r="2" spans="1:26" s="68" customFormat="1"/>
    <row r="3" spans="1:26" ht="23.5" customHeight="1">
      <c r="A3" s="47" t="s">
        <v>103</v>
      </c>
      <c r="B3" s="52"/>
      <c r="C3" s="53"/>
      <c r="D3" s="53"/>
    </row>
    <row r="4" spans="1:26">
      <c r="A4" s="48" t="s">
        <v>85</v>
      </c>
      <c r="B4" s="42"/>
      <c r="C4" s="53"/>
      <c r="D4" s="53"/>
    </row>
    <row r="5" spans="1:26">
      <c r="A5" s="37"/>
      <c r="B5" s="33"/>
      <c r="C5" s="53"/>
      <c r="D5" s="53"/>
    </row>
    <row r="6" spans="1:26">
      <c r="A6" s="48" t="s">
        <v>96</v>
      </c>
      <c r="B6" s="46"/>
      <c r="C6" s="53"/>
      <c r="D6" s="53"/>
    </row>
    <row r="7" spans="1:26">
      <c r="A7" s="37"/>
      <c r="B7" s="34"/>
      <c r="C7" s="53"/>
      <c r="D7" s="53"/>
    </row>
    <row r="8" spans="1:26">
      <c r="A8" s="48" t="s">
        <v>12</v>
      </c>
      <c r="B8" s="32">
        <v>1.1000000000000001E-3</v>
      </c>
      <c r="C8" s="53"/>
      <c r="D8" s="53"/>
    </row>
    <row r="9" spans="1:26">
      <c r="B9" s="53"/>
      <c r="C9" s="53"/>
      <c r="D9" s="53"/>
    </row>
    <row r="10" spans="1:26" s="54" customFormat="1">
      <c r="A10" s="58" t="s">
        <v>74</v>
      </c>
      <c r="B10" s="4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>
      <c r="A11" s="50" t="s">
        <v>26</v>
      </c>
      <c r="B11" s="4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55" customFormat="1">
      <c r="A12" s="51" t="str">
        <f>'Ex Gratia Payment Summary'!$A$24</f>
        <v>Effective Value (EV) for the Period</v>
      </c>
      <c r="B12" s="4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>
      <c r="A13" s="50" t="s">
        <v>25</v>
      </c>
      <c r="B13" s="32">
        <f>0.85*0.4</f>
        <v>0.34</v>
      </c>
      <c r="C13" s="33">
        <f t="shared" ref="C13:Z13" si="0">$B$13</f>
        <v>0.34</v>
      </c>
      <c r="D13" s="33">
        <f t="shared" si="0"/>
        <v>0.34</v>
      </c>
      <c r="E13" s="33">
        <f t="shared" si="0"/>
        <v>0.34</v>
      </c>
      <c r="F13" s="33">
        <f t="shared" si="0"/>
        <v>0.34</v>
      </c>
      <c r="G13" s="33">
        <f t="shared" si="0"/>
        <v>0.34</v>
      </c>
      <c r="H13" s="33">
        <f t="shared" si="0"/>
        <v>0.34</v>
      </c>
      <c r="I13" s="33">
        <f t="shared" si="0"/>
        <v>0.34</v>
      </c>
      <c r="J13" s="33">
        <f t="shared" si="0"/>
        <v>0.34</v>
      </c>
      <c r="K13" s="33">
        <f t="shared" si="0"/>
        <v>0.34</v>
      </c>
      <c r="L13" s="33">
        <f t="shared" si="0"/>
        <v>0.34</v>
      </c>
      <c r="M13" s="33">
        <f t="shared" si="0"/>
        <v>0.34</v>
      </c>
      <c r="N13" s="33">
        <f t="shared" si="0"/>
        <v>0.34</v>
      </c>
      <c r="O13" s="33">
        <f t="shared" si="0"/>
        <v>0.34</v>
      </c>
      <c r="P13" s="33">
        <f t="shared" si="0"/>
        <v>0.34</v>
      </c>
      <c r="Q13" s="33">
        <f t="shared" si="0"/>
        <v>0.34</v>
      </c>
      <c r="R13" s="33">
        <f t="shared" si="0"/>
        <v>0.34</v>
      </c>
      <c r="S13" s="33">
        <f t="shared" si="0"/>
        <v>0.34</v>
      </c>
      <c r="T13" s="33">
        <f t="shared" si="0"/>
        <v>0.34</v>
      </c>
      <c r="U13" s="33">
        <f t="shared" si="0"/>
        <v>0.34</v>
      </c>
      <c r="V13" s="33">
        <f t="shared" si="0"/>
        <v>0.34</v>
      </c>
      <c r="W13" s="33">
        <f t="shared" si="0"/>
        <v>0.34</v>
      </c>
      <c r="X13" s="33">
        <f t="shared" si="0"/>
        <v>0.34</v>
      </c>
      <c r="Y13" s="33">
        <f t="shared" si="0"/>
        <v>0.34</v>
      </c>
      <c r="Z13" s="33">
        <f t="shared" si="0"/>
        <v>0.34</v>
      </c>
    </row>
    <row r="14" spans="1:26">
      <c r="A14" s="50" t="s">
        <v>36</v>
      </c>
      <c r="B14" s="32"/>
      <c r="C14" s="34">
        <f>C13*C12</f>
        <v>0</v>
      </c>
      <c r="D14" s="34">
        <f t="shared" ref="D14:Z14" si="1">D13*D12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0</v>
      </c>
      <c r="I14" s="34">
        <f t="shared" si="1"/>
        <v>0</v>
      </c>
      <c r="J14" s="34">
        <f t="shared" si="1"/>
        <v>0</v>
      </c>
      <c r="K14" s="34">
        <f t="shared" si="1"/>
        <v>0</v>
      </c>
      <c r="L14" s="34">
        <f t="shared" si="1"/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4">
        <f t="shared" si="1"/>
        <v>0</v>
      </c>
      <c r="R14" s="34">
        <f t="shared" si="1"/>
        <v>0</v>
      </c>
      <c r="S14" s="34">
        <f t="shared" si="1"/>
        <v>0</v>
      </c>
      <c r="T14" s="34">
        <f t="shared" si="1"/>
        <v>0</v>
      </c>
      <c r="U14" s="34">
        <f t="shared" si="1"/>
        <v>0</v>
      </c>
      <c r="V14" s="34">
        <f t="shared" si="1"/>
        <v>0</v>
      </c>
      <c r="W14" s="34">
        <f t="shared" si="1"/>
        <v>0</v>
      </c>
      <c r="X14" s="34">
        <f t="shared" si="1"/>
        <v>0</v>
      </c>
      <c r="Y14" s="34">
        <f t="shared" si="1"/>
        <v>0</v>
      </c>
      <c r="Z14" s="34">
        <f t="shared" si="1"/>
        <v>0</v>
      </c>
    </row>
    <row r="15" spans="1:26">
      <c r="A15" s="50" t="s">
        <v>47</v>
      </c>
      <c r="B15" s="3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>
      <c r="A16" s="50" t="s">
        <v>24</v>
      </c>
      <c r="B16" s="24" t="str">
        <f>IF($B$4=0,"",$B$4)</f>
        <v/>
      </c>
      <c r="C16" s="63">
        <f t="shared" ref="C16:Z16" si="2">$B$6</f>
        <v>0</v>
      </c>
      <c r="D16" s="63">
        <f t="shared" si="2"/>
        <v>0</v>
      </c>
      <c r="E16" s="63">
        <f t="shared" si="2"/>
        <v>0</v>
      </c>
      <c r="F16" s="63">
        <f t="shared" si="2"/>
        <v>0</v>
      </c>
      <c r="G16" s="63">
        <f t="shared" si="2"/>
        <v>0</v>
      </c>
      <c r="H16" s="63">
        <f t="shared" si="2"/>
        <v>0</v>
      </c>
      <c r="I16" s="63">
        <f t="shared" si="2"/>
        <v>0</v>
      </c>
      <c r="J16" s="63">
        <f t="shared" si="2"/>
        <v>0</v>
      </c>
      <c r="K16" s="63">
        <f t="shared" si="2"/>
        <v>0</v>
      </c>
      <c r="L16" s="63">
        <f t="shared" si="2"/>
        <v>0</v>
      </c>
      <c r="M16" s="63">
        <f t="shared" si="2"/>
        <v>0</v>
      </c>
      <c r="N16" s="63">
        <f t="shared" si="2"/>
        <v>0</v>
      </c>
      <c r="O16" s="63">
        <f t="shared" si="2"/>
        <v>0</v>
      </c>
      <c r="P16" s="63">
        <f t="shared" si="2"/>
        <v>0</v>
      </c>
      <c r="Q16" s="63">
        <f t="shared" si="2"/>
        <v>0</v>
      </c>
      <c r="R16" s="63">
        <f t="shared" si="2"/>
        <v>0</v>
      </c>
      <c r="S16" s="63">
        <f t="shared" si="2"/>
        <v>0</v>
      </c>
      <c r="T16" s="63">
        <f t="shared" si="2"/>
        <v>0</v>
      </c>
      <c r="U16" s="63">
        <f t="shared" si="2"/>
        <v>0</v>
      </c>
      <c r="V16" s="63">
        <f t="shared" si="2"/>
        <v>0</v>
      </c>
      <c r="W16" s="63">
        <f t="shared" si="2"/>
        <v>0</v>
      </c>
      <c r="X16" s="63">
        <f t="shared" si="2"/>
        <v>0</v>
      </c>
      <c r="Y16" s="63">
        <f t="shared" si="2"/>
        <v>0</v>
      </c>
      <c r="Z16" s="63">
        <f t="shared" si="2"/>
        <v>0</v>
      </c>
    </row>
    <row r="17" spans="1:26">
      <c r="A17" s="50" t="s">
        <v>77</v>
      </c>
      <c r="B17" s="32">
        <f>$B$8</f>
        <v>1.1000000000000001E-3</v>
      </c>
      <c r="C17" s="33">
        <f t="shared" ref="C17:Z17" si="3">$B$17*C$10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 t="shared" si="3"/>
        <v>0</v>
      </c>
      <c r="R17" s="33">
        <f t="shared" si="3"/>
        <v>0</v>
      </c>
      <c r="S17" s="33">
        <f t="shared" si="3"/>
        <v>0</v>
      </c>
      <c r="T17" s="33">
        <f t="shared" si="3"/>
        <v>0</v>
      </c>
      <c r="U17" s="33">
        <f t="shared" si="3"/>
        <v>0</v>
      </c>
      <c r="V17" s="33">
        <f t="shared" si="3"/>
        <v>0</v>
      </c>
      <c r="W17" s="33">
        <f t="shared" si="3"/>
        <v>0</v>
      </c>
      <c r="X17" s="33">
        <f t="shared" si="3"/>
        <v>0</v>
      </c>
      <c r="Y17" s="33">
        <f t="shared" si="3"/>
        <v>0</v>
      </c>
      <c r="Z17" s="33">
        <f t="shared" si="3"/>
        <v>0</v>
      </c>
    </row>
    <row r="18" spans="1:26" ht="14.5" customHeight="1">
      <c r="A18" s="50" t="s">
        <v>87</v>
      </c>
      <c r="B18" s="32"/>
      <c r="C18" s="34">
        <f t="shared" ref="C18:H18" si="4">IFERROR(C$12*C$13*(((C$15-C$16)/C$16)-C$17),0)</f>
        <v>0</v>
      </c>
      <c r="D18" s="34">
        <f t="shared" si="4"/>
        <v>0</v>
      </c>
      <c r="E18" s="34">
        <f t="shared" si="4"/>
        <v>0</v>
      </c>
      <c r="F18" s="34">
        <f t="shared" si="4"/>
        <v>0</v>
      </c>
      <c r="G18" s="34">
        <f t="shared" si="4"/>
        <v>0</v>
      </c>
      <c r="H18" s="34">
        <f t="shared" si="4"/>
        <v>0</v>
      </c>
      <c r="I18" s="34">
        <f t="shared" ref="I18:Z18" si="5">IFERROR(I$12*I$13*(((I$15-I$16)/I$16)-I$17),0)</f>
        <v>0</v>
      </c>
      <c r="J18" s="34">
        <f t="shared" si="5"/>
        <v>0</v>
      </c>
      <c r="K18" s="34">
        <f t="shared" si="5"/>
        <v>0</v>
      </c>
      <c r="L18" s="34">
        <f t="shared" si="5"/>
        <v>0</v>
      </c>
      <c r="M18" s="34">
        <f t="shared" si="5"/>
        <v>0</v>
      </c>
      <c r="N18" s="34">
        <f t="shared" si="5"/>
        <v>0</v>
      </c>
      <c r="O18" s="34">
        <f t="shared" si="5"/>
        <v>0</v>
      </c>
      <c r="P18" s="34">
        <f t="shared" si="5"/>
        <v>0</v>
      </c>
      <c r="Q18" s="34">
        <f t="shared" si="5"/>
        <v>0</v>
      </c>
      <c r="R18" s="34">
        <f t="shared" si="5"/>
        <v>0</v>
      </c>
      <c r="S18" s="34">
        <f t="shared" si="5"/>
        <v>0</v>
      </c>
      <c r="T18" s="34">
        <f t="shared" si="5"/>
        <v>0</v>
      </c>
      <c r="U18" s="34">
        <f t="shared" si="5"/>
        <v>0</v>
      </c>
      <c r="V18" s="34">
        <f t="shared" si="5"/>
        <v>0</v>
      </c>
      <c r="W18" s="34">
        <f t="shared" si="5"/>
        <v>0</v>
      </c>
      <c r="X18" s="34">
        <f t="shared" si="5"/>
        <v>0</v>
      </c>
      <c r="Y18" s="34">
        <f t="shared" si="5"/>
        <v>0</v>
      </c>
      <c r="Z18" s="34">
        <f t="shared" si="5"/>
        <v>0</v>
      </c>
    </row>
    <row r="19" spans="1:26" ht="14.5" customHeight="1">
      <c r="A19" s="50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117" customFormat="1" ht="41.5" customHeight="1">
      <c r="A20" s="145" t="s">
        <v>101</v>
      </c>
      <c r="B20" s="115"/>
      <c r="C20" s="116">
        <f>IF(C18&lt;0,"€0.00",C18)</f>
        <v>0</v>
      </c>
      <c r="D20" s="116">
        <f t="shared" ref="D20:Z20" si="6">IF(D18&lt;0,"€0.00",D18)</f>
        <v>0</v>
      </c>
      <c r="E20" s="116">
        <f t="shared" si="6"/>
        <v>0</v>
      </c>
      <c r="F20" s="116">
        <f t="shared" si="6"/>
        <v>0</v>
      </c>
      <c r="G20" s="116">
        <f t="shared" si="6"/>
        <v>0</v>
      </c>
      <c r="H20" s="116">
        <f t="shared" si="6"/>
        <v>0</v>
      </c>
      <c r="I20" s="116">
        <f t="shared" si="6"/>
        <v>0</v>
      </c>
      <c r="J20" s="116">
        <f t="shared" si="6"/>
        <v>0</v>
      </c>
      <c r="K20" s="116">
        <f t="shared" si="6"/>
        <v>0</v>
      </c>
      <c r="L20" s="116">
        <f t="shared" si="6"/>
        <v>0</v>
      </c>
      <c r="M20" s="116">
        <f t="shared" si="6"/>
        <v>0</v>
      </c>
      <c r="N20" s="116">
        <f t="shared" si="6"/>
        <v>0</v>
      </c>
      <c r="O20" s="116">
        <f t="shared" si="6"/>
        <v>0</v>
      </c>
      <c r="P20" s="116">
        <f t="shared" si="6"/>
        <v>0</v>
      </c>
      <c r="Q20" s="116">
        <f t="shared" si="6"/>
        <v>0</v>
      </c>
      <c r="R20" s="116">
        <f t="shared" si="6"/>
        <v>0</v>
      </c>
      <c r="S20" s="116">
        <f t="shared" si="6"/>
        <v>0</v>
      </c>
      <c r="T20" s="116">
        <f t="shared" si="6"/>
        <v>0</v>
      </c>
      <c r="U20" s="116">
        <f t="shared" si="6"/>
        <v>0</v>
      </c>
      <c r="V20" s="116">
        <f t="shared" si="6"/>
        <v>0</v>
      </c>
      <c r="W20" s="116">
        <f t="shared" si="6"/>
        <v>0</v>
      </c>
      <c r="X20" s="116">
        <f t="shared" si="6"/>
        <v>0</v>
      </c>
      <c r="Y20" s="116">
        <f t="shared" si="6"/>
        <v>0</v>
      </c>
      <c r="Z20" s="116">
        <f t="shared" si="6"/>
        <v>0</v>
      </c>
    </row>
    <row r="21" spans="1:26">
      <c r="A21" s="50" t="s">
        <v>13</v>
      </c>
      <c r="B21" s="32"/>
      <c r="C21" s="34">
        <f>C20+B21</f>
        <v>0</v>
      </c>
      <c r="D21" s="34">
        <f t="shared" ref="D21:Z21" si="7">D20+C21</f>
        <v>0</v>
      </c>
      <c r="E21" s="34">
        <f t="shared" si="7"/>
        <v>0</v>
      </c>
      <c r="F21" s="34">
        <f t="shared" si="7"/>
        <v>0</v>
      </c>
      <c r="G21" s="34">
        <f t="shared" si="7"/>
        <v>0</v>
      </c>
      <c r="H21" s="34">
        <f t="shared" si="7"/>
        <v>0</v>
      </c>
      <c r="I21" s="34">
        <f>I20+H21</f>
        <v>0</v>
      </c>
      <c r="J21" s="34">
        <f t="shared" si="7"/>
        <v>0</v>
      </c>
      <c r="K21" s="34">
        <f t="shared" si="7"/>
        <v>0</v>
      </c>
      <c r="L21" s="34">
        <f t="shared" si="7"/>
        <v>0</v>
      </c>
      <c r="M21" s="34">
        <f t="shared" si="7"/>
        <v>0</v>
      </c>
      <c r="N21" s="34">
        <f t="shared" si="7"/>
        <v>0</v>
      </c>
      <c r="O21" s="34">
        <f t="shared" si="7"/>
        <v>0</v>
      </c>
      <c r="P21" s="34">
        <f t="shared" si="7"/>
        <v>0</v>
      </c>
      <c r="Q21" s="34">
        <f t="shared" si="7"/>
        <v>0</v>
      </c>
      <c r="R21" s="34">
        <f t="shared" si="7"/>
        <v>0</v>
      </c>
      <c r="S21" s="34">
        <f t="shared" si="7"/>
        <v>0</v>
      </c>
      <c r="T21" s="34">
        <f t="shared" si="7"/>
        <v>0</v>
      </c>
      <c r="U21" s="34">
        <f t="shared" si="7"/>
        <v>0</v>
      </c>
      <c r="V21" s="34">
        <f t="shared" si="7"/>
        <v>0</v>
      </c>
      <c r="W21" s="34">
        <f t="shared" si="7"/>
        <v>0</v>
      </c>
      <c r="X21" s="34">
        <f t="shared" si="7"/>
        <v>0</v>
      </c>
      <c r="Y21" s="34">
        <f t="shared" si="7"/>
        <v>0</v>
      </c>
      <c r="Z21" s="34">
        <f t="shared" si="7"/>
        <v>0</v>
      </c>
    </row>
    <row r="22" spans="1:26">
      <c r="A22" s="50"/>
      <c r="B22" s="32"/>
      <c r="C22" s="33"/>
      <c r="D22" s="56"/>
      <c r="E22" s="37"/>
      <c r="F22" s="5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>
      <c r="B23" s="53"/>
      <c r="C23" s="53"/>
      <c r="D23" s="53"/>
    </row>
    <row r="24" spans="1:26">
      <c r="B24" s="53"/>
      <c r="C24" s="53"/>
      <c r="D24" s="53"/>
    </row>
    <row r="25" spans="1:26" ht="23.5">
      <c r="A25" s="59" t="s">
        <v>106</v>
      </c>
      <c r="B25" s="53"/>
      <c r="C25" s="53"/>
      <c r="D25" s="53"/>
    </row>
    <row r="26" spans="1:26" ht="14.5" customHeight="1">
      <c r="B26" s="53"/>
      <c r="C26" s="53"/>
      <c r="D26" s="53"/>
    </row>
    <row r="27" spans="1:26" ht="14.5" customHeight="1">
      <c r="B27" s="53"/>
      <c r="C27" s="53"/>
      <c r="D27" s="53"/>
    </row>
    <row r="28" spans="1:26" ht="14.5" customHeight="1">
      <c r="A28" s="60" t="s">
        <v>48</v>
      </c>
      <c r="B28" s="53"/>
      <c r="C28" s="53"/>
      <c r="D28" s="53"/>
    </row>
    <row r="29" spans="1:26" s="149" customFormat="1" ht="27.5" customHeight="1">
      <c r="A29" s="147" t="s">
        <v>49</v>
      </c>
      <c r="B29" s="146" t="s">
        <v>105</v>
      </c>
      <c r="C29" s="146" t="s">
        <v>86</v>
      </c>
      <c r="D29" s="148"/>
    </row>
    <row r="30" spans="1:26" ht="14.5" customHeight="1">
      <c r="A30" s="45" t="s">
        <v>95</v>
      </c>
      <c r="B30" s="44" t="str">
        <f>IF($B$4=0,"",$B$4)</f>
        <v/>
      </c>
      <c r="C30" s="62"/>
      <c r="D30" s="53"/>
    </row>
    <row r="31" spans="1:26" ht="14.5" customHeight="1">
      <c r="B31" s="53"/>
      <c r="C31" s="53"/>
      <c r="D31" s="53"/>
    </row>
    <row r="32" spans="1:26" s="54" customFormat="1">
      <c r="A32" s="58" t="s">
        <v>74</v>
      </c>
      <c r="B32" s="65"/>
      <c r="C32" s="38" t="str">
        <f>IF(C$10=0,"",C$10)</f>
        <v/>
      </c>
      <c r="D32" s="38" t="str">
        <f>IF(D$10=0,"",D10)</f>
        <v/>
      </c>
      <c r="E32" s="38" t="str">
        <f>IF(E$10=0,"",E10)</f>
        <v/>
      </c>
      <c r="F32" s="38" t="str">
        <f>IF(F$10=0,"",F10)</f>
        <v/>
      </c>
      <c r="G32" s="38" t="str">
        <f>IF(G$10=0,"",G10)</f>
        <v/>
      </c>
      <c r="H32" s="38" t="str">
        <f>IF(H$10=0,"",H10)</f>
        <v/>
      </c>
      <c r="I32" s="38" t="str">
        <f t="shared" ref="I32:Z32" si="8">IF(I$10=0,"",I10)</f>
        <v/>
      </c>
      <c r="J32" s="38" t="str">
        <f t="shared" si="8"/>
        <v/>
      </c>
      <c r="K32" s="38" t="str">
        <f t="shared" si="8"/>
        <v/>
      </c>
      <c r="L32" s="38" t="str">
        <f t="shared" si="8"/>
        <v/>
      </c>
      <c r="M32" s="38" t="str">
        <f t="shared" si="8"/>
        <v/>
      </c>
      <c r="N32" s="38" t="str">
        <f t="shared" si="8"/>
        <v/>
      </c>
      <c r="O32" s="38" t="str">
        <f t="shared" si="8"/>
        <v/>
      </c>
      <c r="P32" s="38" t="str">
        <f t="shared" si="8"/>
        <v/>
      </c>
      <c r="Q32" s="38" t="str">
        <f t="shared" si="8"/>
        <v/>
      </c>
      <c r="R32" s="38" t="str">
        <f t="shared" si="8"/>
        <v/>
      </c>
      <c r="S32" s="38" t="str">
        <f t="shared" si="8"/>
        <v/>
      </c>
      <c r="T32" s="38" t="str">
        <f t="shared" si="8"/>
        <v/>
      </c>
      <c r="U32" s="38" t="str">
        <f t="shared" si="8"/>
        <v/>
      </c>
      <c r="V32" s="38" t="str">
        <f t="shared" si="8"/>
        <v/>
      </c>
      <c r="W32" s="38" t="str">
        <f t="shared" si="8"/>
        <v/>
      </c>
      <c r="X32" s="38" t="str">
        <f t="shared" si="8"/>
        <v/>
      </c>
      <c r="Y32" s="38" t="str">
        <f t="shared" si="8"/>
        <v/>
      </c>
      <c r="Z32" s="38" t="str">
        <f t="shared" si="8"/>
        <v/>
      </c>
    </row>
    <row r="33" spans="1:26">
      <c r="A33" s="50" t="s">
        <v>26</v>
      </c>
      <c r="B33" s="65"/>
      <c r="C33" s="39" t="str">
        <f t="shared" ref="C33:H33" si="9">IF(C$11=0,"",C$11)</f>
        <v/>
      </c>
      <c r="D33" s="39" t="str">
        <f t="shared" si="9"/>
        <v/>
      </c>
      <c r="E33" s="39" t="str">
        <f t="shared" si="9"/>
        <v/>
      </c>
      <c r="F33" s="39" t="str">
        <f t="shared" si="9"/>
        <v/>
      </c>
      <c r="G33" s="39" t="str">
        <f t="shared" si="9"/>
        <v/>
      </c>
      <c r="H33" s="39" t="str">
        <f t="shared" si="9"/>
        <v/>
      </c>
      <c r="I33" s="39" t="str">
        <f t="shared" ref="I33:Z33" si="10">IF(I$11=0,"",I$11)</f>
        <v/>
      </c>
      <c r="J33" s="39" t="str">
        <f t="shared" si="10"/>
        <v/>
      </c>
      <c r="K33" s="39" t="str">
        <f t="shared" si="10"/>
        <v/>
      </c>
      <c r="L33" s="39" t="str">
        <f t="shared" si="10"/>
        <v/>
      </c>
      <c r="M33" s="39" t="str">
        <f t="shared" si="10"/>
        <v/>
      </c>
      <c r="N33" s="39" t="str">
        <f t="shared" si="10"/>
        <v/>
      </c>
      <c r="O33" s="39" t="str">
        <f t="shared" si="10"/>
        <v/>
      </c>
      <c r="P33" s="39" t="str">
        <f t="shared" si="10"/>
        <v/>
      </c>
      <c r="Q33" s="39" t="str">
        <f t="shared" si="10"/>
        <v/>
      </c>
      <c r="R33" s="39" t="str">
        <f t="shared" si="10"/>
        <v/>
      </c>
      <c r="S33" s="39" t="str">
        <f t="shared" si="10"/>
        <v/>
      </c>
      <c r="T33" s="39" t="str">
        <f t="shared" si="10"/>
        <v/>
      </c>
      <c r="U33" s="39" t="str">
        <f t="shared" si="10"/>
        <v/>
      </c>
      <c r="V33" s="39" t="str">
        <f t="shared" si="10"/>
        <v/>
      </c>
      <c r="W33" s="39" t="str">
        <f t="shared" si="10"/>
        <v/>
      </c>
      <c r="X33" s="39" t="str">
        <f t="shared" si="10"/>
        <v/>
      </c>
      <c r="Y33" s="39" t="str">
        <f t="shared" si="10"/>
        <v/>
      </c>
      <c r="Z33" s="39" t="str">
        <f t="shared" si="10"/>
        <v/>
      </c>
    </row>
    <row r="34" spans="1:26" s="122" customFormat="1">
      <c r="A34" s="58" t="s">
        <v>104</v>
      </c>
      <c r="B34" s="121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s="55" customFormat="1">
      <c r="A35" s="51" t="s">
        <v>78</v>
      </c>
      <c r="B35" s="65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50" t="s">
        <v>79</v>
      </c>
      <c r="B36" s="32" t="s">
        <v>40</v>
      </c>
      <c r="C36" s="120">
        <f>IFERROR(C35/C34,0)</f>
        <v>0</v>
      </c>
      <c r="D36" s="120">
        <f t="shared" ref="D36:Z36" si="11">IFERROR(D35/D34,0)</f>
        <v>0</v>
      </c>
      <c r="E36" s="120">
        <f t="shared" si="11"/>
        <v>0</v>
      </c>
      <c r="F36" s="120">
        <f t="shared" si="11"/>
        <v>0</v>
      </c>
      <c r="G36" s="120">
        <f t="shared" si="11"/>
        <v>0</v>
      </c>
      <c r="H36" s="120">
        <f t="shared" si="11"/>
        <v>0</v>
      </c>
      <c r="I36" s="120">
        <f t="shared" si="11"/>
        <v>0</v>
      </c>
      <c r="J36" s="120">
        <f t="shared" si="11"/>
        <v>0</v>
      </c>
      <c r="K36" s="120">
        <f t="shared" si="11"/>
        <v>0</v>
      </c>
      <c r="L36" s="120">
        <f t="shared" si="11"/>
        <v>0</v>
      </c>
      <c r="M36" s="120">
        <f t="shared" si="11"/>
        <v>0</v>
      </c>
      <c r="N36" s="120">
        <f t="shared" si="11"/>
        <v>0</v>
      </c>
      <c r="O36" s="120">
        <f t="shared" si="11"/>
        <v>0</v>
      </c>
      <c r="P36" s="120">
        <f t="shared" si="11"/>
        <v>0</v>
      </c>
      <c r="Q36" s="120">
        <f t="shared" si="11"/>
        <v>0</v>
      </c>
      <c r="R36" s="120">
        <f t="shared" si="11"/>
        <v>0</v>
      </c>
      <c r="S36" s="120">
        <f t="shared" si="11"/>
        <v>0</v>
      </c>
      <c r="T36" s="120">
        <f t="shared" si="11"/>
        <v>0</v>
      </c>
      <c r="U36" s="120">
        <f t="shared" si="11"/>
        <v>0</v>
      </c>
      <c r="V36" s="120">
        <f t="shared" si="11"/>
        <v>0</v>
      </c>
      <c r="W36" s="120">
        <f t="shared" si="11"/>
        <v>0</v>
      </c>
      <c r="X36" s="120">
        <f t="shared" si="11"/>
        <v>0</v>
      </c>
      <c r="Y36" s="120">
        <f t="shared" si="11"/>
        <v>0</v>
      </c>
      <c r="Z36" s="120">
        <f t="shared" si="11"/>
        <v>0</v>
      </c>
    </row>
    <row r="37" spans="1:26">
      <c r="A37" s="50" t="s">
        <v>47</v>
      </c>
      <c r="B37" s="32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>
      <c r="A38" s="50" t="s">
        <v>86</v>
      </c>
      <c r="B38" s="24" t="str">
        <f>IF($B$4=0,"",$B$4)</f>
        <v/>
      </c>
      <c r="C38" s="63">
        <f t="shared" ref="C38:Z38" si="12">$C$30</f>
        <v>0</v>
      </c>
      <c r="D38" s="63">
        <f t="shared" si="12"/>
        <v>0</v>
      </c>
      <c r="E38" s="63">
        <f t="shared" si="12"/>
        <v>0</v>
      </c>
      <c r="F38" s="63">
        <f t="shared" si="12"/>
        <v>0</v>
      </c>
      <c r="G38" s="63">
        <f t="shared" si="12"/>
        <v>0</v>
      </c>
      <c r="H38" s="63">
        <f t="shared" si="12"/>
        <v>0</v>
      </c>
      <c r="I38" s="63">
        <f t="shared" si="12"/>
        <v>0</v>
      </c>
      <c r="J38" s="63">
        <f t="shared" si="12"/>
        <v>0</v>
      </c>
      <c r="K38" s="63">
        <f t="shared" si="12"/>
        <v>0</v>
      </c>
      <c r="L38" s="63">
        <f t="shared" si="12"/>
        <v>0</v>
      </c>
      <c r="M38" s="63">
        <f t="shared" si="12"/>
        <v>0</v>
      </c>
      <c r="N38" s="63">
        <f t="shared" si="12"/>
        <v>0</v>
      </c>
      <c r="O38" s="63">
        <f t="shared" si="12"/>
        <v>0</v>
      </c>
      <c r="P38" s="63">
        <f t="shared" si="12"/>
        <v>0</v>
      </c>
      <c r="Q38" s="63">
        <f t="shared" si="12"/>
        <v>0</v>
      </c>
      <c r="R38" s="63">
        <f t="shared" si="12"/>
        <v>0</v>
      </c>
      <c r="S38" s="63">
        <f t="shared" si="12"/>
        <v>0</v>
      </c>
      <c r="T38" s="63">
        <f t="shared" si="12"/>
        <v>0</v>
      </c>
      <c r="U38" s="63">
        <f t="shared" si="12"/>
        <v>0</v>
      </c>
      <c r="V38" s="63">
        <f t="shared" si="12"/>
        <v>0</v>
      </c>
      <c r="W38" s="63">
        <f t="shared" si="12"/>
        <v>0</v>
      </c>
      <c r="X38" s="63">
        <f t="shared" si="12"/>
        <v>0</v>
      </c>
      <c r="Y38" s="63">
        <f t="shared" si="12"/>
        <v>0</v>
      </c>
      <c r="Z38" s="63">
        <f t="shared" si="12"/>
        <v>0</v>
      </c>
    </row>
    <row r="39" spans="1:26">
      <c r="A39" s="50" t="s">
        <v>77</v>
      </c>
      <c r="B39" s="32">
        <f>$B$8</f>
        <v>1.1000000000000001E-3</v>
      </c>
      <c r="C39" s="33">
        <f t="shared" ref="C39:Z39" si="13">IFERROR($B$39*C$32,0)</f>
        <v>0</v>
      </c>
      <c r="D39" s="33">
        <f t="shared" si="13"/>
        <v>0</v>
      </c>
      <c r="E39" s="33">
        <f t="shared" si="13"/>
        <v>0</v>
      </c>
      <c r="F39" s="33">
        <f t="shared" si="13"/>
        <v>0</v>
      </c>
      <c r="G39" s="33">
        <f t="shared" si="13"/>
        <v>0</v>
      </c>
      <c r="H39" s="33">
        <f t="shared" si="13"/>
        <v>0</v>
      </c>
      <c r="I39" s="33">
        <f t="shared" si="13"/>
        <v>0</v>
      </c>
      <c r="J39" s="33">
        <f t="shared" si="13"/>
        <v>0</v>
      </c>
      <c r="K39" s="33">
        <f t="shared" si="13"/>
        <v>0</v>
      </c>
      <c r="L39" s="33">
        <f t="shared" si="13"/>
        <v>0</v>
      </c>
      <c r="M39" s="33">
        <f t="shared" si="13"/>
        <v>0</v>
      </c>
      <c r="N39" s="33">
        <f t="shared" si="13"/>
        <v>0</v>
      </c>
      <c r="O39" s="33">
        <f t="shared" si="13"/>
        <v>0</v>
      </c>
      <c r="P39" s="33">
        <f t="shared" si="13"/>
        <v>0</v>
      </c>
      <c r="Q39" s="33">
        <f t="shared" si="13"/>
        <v>0</v>
      </c>
      <c r="R39" s="33">
        <f t="shared" si="13"/>
        <v>0</v>
      </c>
      <c r="S39" s="33">
        <f t="shared" si="13"/>
        <v>0</v>
      </c>
      <c r="T39" s="33">
        <f t="shared" si="13"/>
        <v>0</v>
      </c>
      <c r="U39" s="33">
        <f t="shared" si="13"/>
        <v>0</v>
      </c>
      <c r="V39" s="33">
        <f t="shared" si="13"/>
        <v>0</v>
      </c>
      <c r="W39" s="33">
        <f t="shared" si="13"/>
        <v>0</v>
      </c>
      <c r="X39" s="33">
        <f t="shared" si="13"/>
        <v>0</v>
      </c>
      <c r="Y39" s="33">
        <f t="shared" si="13"/>
        <v>0</v>
      </c>
      <c r="Z39" s="33">
        <f t="shared" si="13"/>
        <v>0</v>
      </c>
    </row>
    <row r="40" spans="1:26" ht="14.5" customHeight="1">
      <c r="A40" s="50" t="s">
        <v>37</v>
      </c>
      <c r="B40" s="32"/>
      <c r="C40" s="34">
        <f>IFERROR(C35*((C37-C38)/C38-C39),0)</f>
        <v>0</v>
      </c>
      <c r="D40" s="34">
        <f t="shared" ref="D40:Z40" si="14">IFERROR(D35*((D37-D38)/D38-D39),0)</f>
        <v>0</v>
      </c>
      <c r="E40" s="34">
        <f t="shared" si="14"/>
        <v>0</v>
      </c>
      <c r="F40" s="34">
        <f t="shared" si="14"/>
        <v>0</v>
      </c>
      <c r="G40" s="34">
        <f t="shared" si="14"/>
        <v>0</v>
      </c>
      <c r="H40" s="34">
        <f t="shared" si="14"/>
        <v>0</v>
      </c>
      <c r="I40" s="34">
        <f t="shared" si="14"/>
        <v>0</v>
      </c>
      <c r="J40" s="34">
        <f t="shared" si="14"/>
        <v>0</v>
      </c>
      <c r="K40" s="34">
        <f t="shared" si="14"/>
        <v>0</v>
      </c>
      <c r="L40" s="34">
        <f t="shared" si="14"/>
        <v>0</v>
      </c>
      <c r="M40" s="34">
        <f t="shared" si="14"/>
        <v>0</v>
      </c>
      <c r="N40" s="34">
        <f t="shared" si="14"/>
        <v>0</v>
      </c>
      <c r="O40" s="34">
        <f t="shared" si="14"/>
        <v>0</v>
      </c>
      <c r="P40" s="34">
        <f t="shared" si="14"/>
        <v>0</v>
      </c>
      <c r="Q40" s="34">
        <f t="shared" si="14"/>
        <v>0</v>
      </c>
      <c r="R40" s="34">
        <f t="shared" si="14"/>
        <v>0</v>
      </c>
      <c r="S40" s="34">
        <f t="shared" si="14"/>
        <v>0</v>
      </c>
      <c r="T40" s="34">
        <f t="shared" si="14"/>
        <v>0</v>
      </c>
      <c r="U40" s="34">
        <f t="shared" si="14"/>
        <v>0</v>
      </c>
      <c r="V40" s="34">
        <f t="shared" si="14"/>
        <v>0</v>
      </c>
      <c r="W40" s="34">
        <f t="shared" si="14"/>
        <v>0</v>
      </c>
      <c r="X40" s="34">
        <f t="shared" si="14"/>
        <v>0</v>
      </c>
      <c r="Y40" s="34">
        <f t="shared" si="14"/>
        <v>0</v>
      </c>
      <c r="Z40" s="34">
        <f t="shared" si="14"/>
        <v>0</v>
      </c>
    </row>
    <row r="41" spans="1:26">
      <c r="A41" s="50" t="s">
        <v>110</v>
      </c>
      <c r="B41" s="32"/>
      <c r="C41" s="61">
        <f>IFERROR(C$36*C$20,0)</f>
        <v>0</v>
      </c>
      <c r="D41" s="61">
        <f t="shared" ref="D41:Z41" si="15">IFERROR(D$36*D$20,0)</f>
        <v>0</v>
      </c>
      <c r="E41" s="61">
        <f t="shared" si="15"/>
        <v>0</v>
      </c>
      <c r="F41" s="61">
        <f t="shared" si="15"/>
        <v>0</v>
      </c>
      <c r="G41" s="61">
        <f t="shared" si="15"/>
        <v>0</v>
      </c>
      <c r="H41" s="61">
        <f t="shared" si="15"/>
        <v>0</v>
      </c>
      <c r="I41" s="61">
        <f t="shared" si="15"/>
        <v>0</v>
      </c>
      <c r="J41" s="61">
        <f t="shared" si="15"/>
        <v>0</v>
      </c>
      <c r="K41" s="61">
        <f t="shared" si="15"/>
        <v>0</v>
      </c>
      <c r="L41" s="61">
        <f t="shared" si="15"/>
        <v>0</v>
      </c>
      <c r="M41" s="61">
        <f t="shared" si="15"/>
        <v>0</v>
      </c>
      <c r="N41" s="61">
        <f t="shared" si="15"/>
        <v>0</v>
      </c>
      <c r="O41" s="61">
        <f t="shared" si="15"/>
        <v>0</v>
      </c>
      <c r="P41" s="61">
        <f t="shared" si="15"/>
        <v>0</v>
      </c>
      <c r="Q41" s="61">
        <f t="shared" si="15"/>
        <v>0</v>
      </c>
      <c r="R41" s="61">
        <f t="shared" si="15"/>
        <v>0</v>
      </c>
      <c r="S41" s="61">
        <f t="shared" si="15"/>
        <v>0</v>
      </c>
      <c r="T41" s="61">
        <f t="shared" si="15"/>
        <v>0</v>
      </c>
      <c r="U41" s="61">
        <f t="shared" si="15"/>
        <v>0</v>
      </c>
      <c r="V41" s="61">
        <f t="shared" si="15"/>
        <v>0</v>
      </c>
      <c r="W41" s="61">
        <f t="shared" si="15"/>
        <v>0</v>
      </c>
      <c r="X41" s="61">
        <f t="shared" si="15"/>
        <v>0</v>
      </c>
      <c r="Y41" s="61">
        <f t="shared" si="15"/>
        <v>0</v>
      </c>
      <c r="Z41" s="61">
        <f t="shared" si="15"/>
        <v>0</v>
      </c>
    </row>
    <row r="42" spans="1:26" ht="14" customHeight="1">
      <c r="A42" s="50" t="s">
        <v>88</v>
      </c>
      <c r="B42" s="66"/>
      <c r="C42" s="34">
        <f t="shared" ref="C42:H42" si="16">C$40-C$41</f>
        <v>0</v>
      </c>
      <c r="D42" s="34">
        <f t="shared" si="16"/>
        <v>0</v>
      </c>
      <c r="E42" s="34">
        <f t="shared" si="16"/>
        <v>0</v>
      </c>
      <c r="F42" s="34">
        <f t="shared" si="16"/>
        <v>0</v>
      </c>
      <c r="G42" s="34">
        <f t="shared" si="16"/>
        <v>0</v>
      </c>
      <c r="H42" s="34">
        <f t="shared" si="16"/>
        <v>0</v>
      </c>
      <c r="I42" s="34">
        <f t="shared" ref="I42:Z42" si="17">I$40-I$41</f>
        <v>0</v>
      </c>
      <c r="J42" s="34">
        <f t="shared" si="17"/>
        <v>0</v>
      </c>
      <c r="K42" s="34">
        <f t="shared" si="17"/>
        <v>0</v>
      </c>
      <c r="L42" s="34">
        <f t="shared" si="17"/>
        <v>0</v>
      </c>
      <c r="M42" s="34">
        <f t="shared" si="17"/>
        <v>0</v>
      </c>
      <c r="N42" s="34">
        <f t="shared" si="17"/>
        <v>0</v>
      </c>
      <c r="O42" s="34">
        <f t="shared" si="17"/>
        <v>0</v>
      </c>
      <c r="P42" s="34">
        <f t="shared" si="17"/>
        <v>0</v>
      </c>
      <c r="Q42" s="34">
        <f t="shared" si="17"/>
        <v>0</v>
      </c>
      <c r="R42" s="34">
        <f t="shared" si="17"/>
        <v>0</v>
      </c>
      <c r="S42" s="34">
        <f t="shared" si="17"/>
        <v>0</v>
      </c>
      <c r="T42" s="34">
        <f t="shared" si="17"/>
        <v>0</v>
      </c>
      <c r="U42" s="34">
        <f t="shared" si="17"/>
        <v>0</v>
      </c>
      <c r="V42" s="34">
        <f t="shared" si="17"/>
        <v>0</v>
      </c>
      <c r="W42" s="34">
        <f t="shared" si="17"/>
        <v>0</v>
      </c>
      <c r="X42" s="34">
        <f t="shared" si="17"/>
        <v>0</v>
      </c>
      <c r="Y42" s="34">
        <f t="shared" si="17"/>
        <v>0</v>
      </c>
      <c r="Z42" s="34">
        <f t="shared" si="17"/>
        <v>0</v>
      </c>
    </row>
    <row r="43" spans="1:26" ht="14" customHeight="1">
      <c r="A43" s="50"/>
      <c r="B43" s="66"/>
      <c r="C43" s="34"/>
      <c r="D43" s="34"/>
      <c r="E43" s="34"/>
      <c r="F43" s="34"/>
      <c r="G43" s="34"/>
      <c r="H43" s="34"/>
      <c r="I43" s="34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s="60" customFormat="1" ht="28" customHeight="1">
      <c r="A44" s="145" t="s">
        <v>102</v>
      </c>
      <c r="B44" s="115"/>
      <c r="C44" s="116">
        <f t="shared" ref="C44:H44" si="18">IF(C$42&lt;0,"€0.00",C42)</f>
        <v>0</v>
      </c>
      <c r="D44" s="116">
        <f t="shared" si="18"/>
        <v>0</v>
      </c>
      <c r="E44" s="116">
        <f t="shared" si="18"/>
        <v>0</v>
      </c>
      <c r="F44" s="116">
        <f t="shared" si="18"/>
        <v>0</v>
      </c>
      <c r="G44" s="116">
        <f t="shared" si="18"/>
        <v>0</v>
      </c>
      <c r="H44" s="116">
        <f t="shared" si="18"/>
        <v>0</v>
      </c>
      <c r="I44" s="116">
        <f t="shared" ref="I44:Z44" si="19">IF(I$42&lt;0,"€0.00",I42)</f>
        <v>0</v>
      </c>
      <c r="J44" s="116">
        <f t="shared" si="19"/>
        <v>0</v>
      </c>
      <c r="K44" s="116">
        <f t="shared" si="19"/>
        <v>0</v>
      </c>
      <c r="L44" s="116">
        <f t="shared" si="19"/>
        <v>0</v>
      </c>
      <c r="M44" s="116">
        <f t="shared" si="19"/>
        <v>0</v>
      </c>
      <c r="N44" s="116">
        <f t="shared" si="19"/>
        <v>0</v>
      </c>
      <c r="O44" s="116">
        <f t="shared" si="19"/>
        <v>0</v>
      </c>
      <c r="P44" s="116">
        <f t="shared" si="19"/>
        <v>0</v>
      </c>
      <c r="Q44" s="116">
        <f t="shared" si="19"/>
        <v>0</v>
      </c>
      <c r="R44" s="116">
        <f t="shared" si="19"/>
        <v>0</v>
      </c>
      <c r="S44" s="116">
        <f t="shared" si="19"/>
        <v>0</v>
      </c>
      <c r="T44" s="116">
        <f t="shared" si="19"/>
        <v>0</v>
      </c>
      <c r="U44" s="116">
        <f t="shared" si="19"/>
        <v>0</v>
      </c>
      <c r="V44" s="116">
        <f t="shared" si="19"/>
        <v>0</v>
      </c>
      <c r="W44" s="116">
        <f t="shared" si="19"/>
        <v>0</v>
      </c>
      <c r="X44" s="116">
        <f t="shared" si="19"/>
        <v>0</v>
      </c>
      <c r="Y44" s="116">
        <f t="shared" si="19"/>
        <v>0</v>
      </c>
      <c r="Z44" s="116">
        <f t="shared" si="19"/>
        <v>0</v>
      </c>
    </row>
    <row r="45" spans="1:26">
      <c r="A45" s="50" t="s">
        <v>13</v>
      </c>
      <c r="B45" s="32"/>
      <c r="C45" s="36">
        <f>$C$44</f>
        <v>0</v>
      </c>
      <c r="D45" s="34">
        <f t="shared" ref="D45:Z45" si="20">D44+C45</f>
        <v>0</v>
      </c>
      <c r="E45" s="34">
        <f t="shared" si="20"/>
        <v>0</v>
      </c>
      <c r="F45" s="34">
        <f t="shared" si="20"/>
        <v>0</v>
      </c>
      <c r="G45" s="34">
        <f t="shared" si="20"/>
        <v>0</v>
      </c>
      <c r="H45" s="34">
        <f t="shared" si="20"/>
        <v>0</v>
      </c>
      <c r="I45" s="34">
        <f>I44+H45</f>
        <v>0</v>
      </c>
      <c r="J45" s="34">
        <f t="shared" si="20"/>
        <v>0</v>
      </c>
      <c r="K45" s="34">
        <f t="shared" si="20"/>
        <v>0</v>
      </c>
      <c r="L45" s="34">
        <f t="shared" si="20"/>
        <v>0</v>
      </c>
      <c r="M45" s="34">
        <f t="shared" si="20"/>
        <v>0</v>
      </c>
      <c r="N45" s="34">
        <f t="shared" si="20"/>
        <v>0</v>
      </c>
      <c r="O45" s="34">
        <f t="shared" si="20"/>
        <v>0</v>
      </c>
      <c r="P45" s="34">
        <f t="shared" si="20"/>
        <v>0</v>
      </c>
      <c r="Q45" s="34">
        <f t="shared" si="20"/>
        <v>0</v>
      </c>
      <c r="R45" s="34">
        <f t="shared" si="20"/>
        <v>0</v>
      </c>
      <c r="S45" s="34">
        <f t="shared" si="20"/>
        <v>0</v>
      </c>
      <c r="T45" s="34">
        <f t="shared" si="20"/>
        <v>0</v>
      </c>
      <c r="U45" s="34">
        <f t="shared" si="20"/>
        <v>0</v>
      </c>
      <c r="V45" s="34">
        <f t="shared" si="20"/>
        <v>0</v>
      </c>
      <c r="W45" s="34">
        <f t="shared" si="20"/>
        <v>0</v>
      </c>
      <c r="X45" s="34">
        <f t="shared" si="20"/>
        <v>0</v>
      </c>
      <c r="Y45" s="34">
        <f t="shared" si="20"/>
        <v>0</v>
      </c>
      <c r="Z45" s="34">
        <f t="shared" si="20"/>
        <v>0</v>
      </c>
    </row>
    <row r="46" spans="1:26">
      <c r="A46" s="50"/>
      <c r="B46" s="66"/>
      <c r="C46" s="33"/>
      <c r="D46" s="33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>
      <c r="B47" s="53"/>
      <c r="C47" s="53"/>
      <c r="D47" s="53"/>
    </row>
    <row r="48" spans="1:26">
      <c r="B48" s="53"/>
      <c r="C48" s="53"/>
      <c r="D48" s="53"/>
    </row>
    <row r="49" spans="1:26" ht="14.5" customHeight="1">
      <c r="A49" s="60" t="s">
        <v>61</v>
      </c>
      <c r="B49" s="53"/>
      <c r="C49" s="53"/>
      <c r="D49" s="53"/>
    </row>
    <row r="50" spans="1:26" s="149" customFormat="1" ht="27.5" customHeight="1">
      <c r="A50" s="147" t="s">
        <v>49</v>
      </c>
      <c r="B50" s="146" t="s">
        <v>105</v>
      </c>
      <c r="C50" s="146" t="s">
        <v>86</v>
      </c>
      <c r="D50" s="148"/>
    </row>
    <row r="51" spans="1:26" ht="14.5" customHeight="1">
      <c r="A51" s="45" t="s">
        <v>95</v>
      </c>
      <c r="B51" s="44" t="str">
        <f>IF($B$4=0,"",$B$4)</f>
        <v/>
      </c>
      <c r="C51" s="62"/>
      <c r="D51" s="53"/>
    </row>
    <row r="52" spans="1:26" ht="14.5" customHeight="1">
      <c r="B52" s="53"/>
      <c r="C52" s="53"/>
      <c r="D52" s="53"/>
    </row>
    <row r="53" spans="1:26" s="54" customFormat="1">
      <c r="A53" s="58" t="s">
        <v>74</v>
      </c>
      <c r="B53" s="65"/>
      <c r="C53" s="38" t="str">
        <f t="shared" ref="C53:H53" si="21">IF(C$10=0,"",C$10)</f>
        <v/>
      </c>
      <c r="D53" s="38" t="str">
        <f t="shared" si="21"/>
        <v/>
      </c>
      <c r="E53" s="38" t="str">
        <f t="shared" si="21"/>
        <v/>
      </c>
      <c r="F53" s="38" t="str">
        <f t="shared" si="21"/>
        <v/>
      </c>
      <c r="G53" s="38" t="str">
        <f t="shared" si="21"/>
        <v/>
      </c>
      <c r="H53" s="38" t="str">
        <f t="shared" si="21"/>
        <v/>
      </c>
      <c r="I53" s="38" t="str">
        <f t="shared" ref="I53:Z53" si="22">IF(I$10=0,"",I$10)</f>
        <v/>
      </c>
      <c r="J53" s="38" t="str">
        <f t="shared" si="22"/>
        <v/>
      </c>
      <c r="K53" s="38" t="str">
        <f t="shared" si="22"/>
        <v/>
      </c>
      <c r="L53" s="38" t="str">
        <f t="shared" si="22"/>
        <v/>
      </c>
      <c r="M53" s="38" t="str">
        <f t="shared" si="22"/>
        <v/>
      </c>
      <c r="N53" s="38" t="str">
        <f t="shared" si="22"/>
        <v/>
      </c>
      <c r="O53" s="38" t="str">
        <f t="shared" si="22"/>
        <v/>
      </c>
      <c r="P53" s="38" t="str">
        <f t="shared" si="22"/>
        <v/>
      </c>
      <c r="Q53" s="38" t="str">
        <f t="shared" si="22"/>
        <v/>
      </c>
      <c r="R53" s="38" t="str">
        <f t="shared" si="22"/>
        <v/>
      </c>
      <c r="S53" s="38" t="str">
        <f t="shared" si="22"/>
        <v/>
      </c>
      <c r="T53" s="38" t="str">
        <f t="shared" si="22"/>
        <v/>
      </c>
      <c r="U53" s="38" t="str">
        <f t="shared" si="22"/>
        <v/>
      </c>
      <c r="V53" s="38" t="str">
        <f t="shared" si="22"/>
        <v/>
      </c>
      <c r="W53" s="38" t="str">
        <f t="shared" si="22"/>
        <v/>
      </c>
      <c r="X53" s="38" t="str">
        <f t="shared" si="22"/>
        <v/>
      </c>
      <c r="Y53" s="38" t="str">
        <f t="shared" si="22"/>
        <v/>
      </c>
      <c r="Z53" s="38" t="str">
        <f t="shared" si="22"/>
        <v/>
      </c>
    </row>
    <row r="54" spans="1:26">
      <c r="A54" s="50" t="s">
        <v>26</v>
      </c>
      <c r="B54" s="65"/>
      <c r="C54" s="39" t="str">
        <f t="shared" ref="C54:H54" si="23">IF(C$11=0,"",C$11)</f>
        <v/>
      </c>
      <c r="D54" s="39" t="str">
        <f t="shared" si="23"/>
        <v/>
      </c>
      <c r="E54" s="39" t="str">
        <f t="shared" si="23"/>
        <v/>
      </c>
      <c r="F54" s="39" t="str">
        <f t="shared" si="23"/>
        <v/>
      </c>
      <c r="G54" s="39" t="str">
        <f t="shared" si="23"/>
        <v/>
      </c>
      <c r="H54" s="39" t="str">
        <f t="shared" si="23"/>
        <v/>
      </c>
      <c r="I54" s="39" t="str">
        <f t="shared" ref="I54:Z54" si="24">IF(I$11=0,"",I$11)</f>
        <v/>
      </c>
      <c r="J54" s="39" t="str">
        <f t="shared" si="24"/>
        <v/>
      </c>
      <c r="K54" s="39" t="str">
        <f t="shared" si="24"/>
        <v/>
      </c>
      <c r="L54" s="39" t="str">
        <f t="shared" si="24"/>
        <v/>
      </c>
      <c r="M54" s="39" t="str">
        <f t="shared" si="24"/>
        <v/>
      </c>
      <c r="N54" s="39" t="str">
        <f t="shared" si="24"/>
        <v/>
      </c>
      <c r="O54" s="39" t="str">
        <f t="shared" si="24"/>
        <v/>
      </c>
      <c r="P54" s="39" t="str">
        <f t="shared" si="24"/>
        <v/>
      </c>
      <c r="Q54" s="39" t="str">
        <f t="shared" si="24"/>
        <v/>
      </c>
      <c r="R54" s="39" t="str">
        <f t="shared" si="24"/>
        <v/>
      </c>
      <c r="S54" s="39" t="str">
        <f t="shared" si="24"/>
        <v/>
      </c>
      <c r="T54" s="39" t="str">
        <f t="shared" si="24"/>
        <v/>
      </c>
      <c r="U54" s="39" t="str">
        <f t="shared" si="24"/>
        <v/>
      </c>
      <c r="V54" s="39" t="str">
        <f t="shared" si="24"/>
        <v/>
      </c>
      <c r="W54" s="39" t="str">
        <f t="shared" si="24"/>
        <v/>
      </c>
      <c r="X54" s="39" t="str">
        <f t="shared" si="24"/>
        <v/>
      </c>
      <c r="Y54" s="39" t="str">
        <f t="shared" si="24"/>
        <v/>
      </c>
      <c r="Z54" s="39" t="str">
        <f t="shared" si="24"/>
        <v/>
      </c>
    </row>
    <row r="55" spans="1:26" s="122" customFormat="1">
      <c r="A55" s="58" t="s">
        <v>104</v>
      </c>
      <c r="B55" s="121"/>
      <c r="C55" s="244">
        <f t="shared" ref="C55:Z55" si="25">C$34</f>
        <v>0</v>
      </c>
      <c r="D55" s="244">
        <f t="shared" si="25"/>
        <v>0</v>
      </c>
      <c r="E55" s="244">
        <f t="shared" si="25"/>
        <v>0</v>
      </c>
      <c r="F55" s="244">
        <f t="shared" si="25"/>
        <v>0</v>
      </c>
      <c r="G55" s="244">
        <f t="shared" si="25"/>
        <v>0</v>
      </c>
      <c r="H55" s="244">
        <f t="shared" si="25"/>
        <v>0</v>
      </c>
      <c r="I55" s="244">
        <f t="shared" si="25"/>
        <v>0</v>
      </c>
      <c r="J55" s="244">
        <f t="shared" si="25"/>
        <v>0</v>
      </c>
      <c r="K55" s="244">
        <f t="shared" si="25"/>
        <v>0</v>
      </c>
      <c r="L55" s="244">
        <f t="shared" si="25"/>
        <v>0</v>
      </c>
      <c r="M55" s="244">
        <f t="shared" si="25"/>
        <v>0</v>
      </c>
      <c r="N55" s="244">
        <f t="shared" si="25"/>
        <v>0</v>
      </c>
      <c r="O55" s="244">
        <f t="shared" si="25"/>
        <v>0</v>
      </c>
      <c r="P55" s="244">
        <f t="shared" si="25"/>
        <v>0</v>
      </c>
      <c r="Q55" s="244">
        <f t="shared" si="25"/>
        <v>0</v>
      </c>
      <c r="R55" s="244">
        <f t="shared" si="25"/>
        <v>0</v>
      </c>
      <c r="S55" s="244">
        <f t="shared" si="25"/>
        <v>0</v>
      </c>
      <c r="T55" s="244">
        <f t="shared" si="25"/>
        <v>0</v>
      </c>
      <c r="U55" s="244">
        <f t="shared" si="25"/>
        <v>0</v>
      </c>
      <c r="V55" s="244">
        <f t="shared" si="25"/>
        <v>0</v>
      </c>
      <c r="W55" s="244">
        <f t="shared" si="25"/>
        <v>0</v>
      </c>
      <c r="X55" s="244">
        <f t="shared" si="25"/>
        <v>0</v>
      </c>
      <c r="Y55" s="244">
        <f t="shared" si="25"/>
        <v>0</v>
      </c>
      <c r="Z55" s="244">
        <f t="shared" si="25"/>
        <v>0</v>
      </c>
    </row>
    <row r="56" spans="1:26" s="55" customFormat="1">
      <c r="A56" s="51" t="s">
        <v>78</v>
      </c>
      <c r="B56" s="65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>
      <c r="A57" s="50" t="s">
        <v>79</v>
      </c>
      <c r="B57" s="32" t="s">
        <v>40</v>
      </c>
      <c r="C57" s="120">
        <f>IFERROR(C56/C55,0)</f>
        <v>0</v>
      </c>
      <c r="D57" s="120">
        <f t="shared" ref="D57" si="26">IFERROR(D56/D55,0)</f>
        <v>0</v>
      </c>
      <c r="E57" s="120">
        <f t="shared" ref="E57" si="27">IFERROR(E56/E55,0)</f>
        <v>0</v>
      </c>
      <c r="F57" s="120">
        <f t="shared" ref="F57" si="28">IFERROR(F56/F55,0)</f>
        <v>0</v>
      </c>
      <c r="G57" s="120">
        <f t="shared" ref="G57" si="29">IFERROR(G56/G55,0)</f>
        <v>0</v>
      </c>
      <c r="H57" s="120">
        <f t="shared" ref="H57" si="30">IFERROR(H56/H55,0)</f>
        <v>0</v>
      </c>
      <c r="I57" s="120">
        <f t="shared" ref="I57" si="31">IFERROR(I56/I55,0)</f>
        <v>0</v>
      </c>
      <c r="J57" s="120">
        <f t="shared" ref="J57" si="32">IFERROR(J56/J55,0)</f>
        <v>0</v>
      </c>
      <c r="K57" s="120">
        <f t="shared" ref="K57" si="33">IFERROR(K56/K55,0)</f>
        <v>0</v>
      </c>
      <c r="L57" s="120">
        <f t="shared" ref="L57" si="34">IFERROR(L56/L55,0)</f>
        <v>0</v>
      </c>
      <c r="M57" s="120">
        <f t="shared" ref="M57" si="35">IFERROR(M56/M55,0)</f>
        <v>0</v>
      </c>
      <c r="N57" s="120">
        <f t="shared" ref="N57" si="36">IFERROR(N56/N55,0)</f>
        <v>0</v>
      </c>
      <c r="O57" s="120">
        <f t="shared" ref="O57" si="37">IFERROR(O56/O55,0)</f>
        <v>0</v>
      </c>
      <c r="P57" s="120">
        <f t="shared" ref="P57" si="38">IFERROR(P56/P55,0)</f>
        <v>0</v>
      </c>
      <c r="Q57" s="120">
        <f t="shared" ref="Q57" si="39">IFERROR(Q56/Q55,0)</f>
        <v>0</v>
      </c>
      <c r="R57" s="120">
        <f t="shared" ref="R57" si="40">IFERROR(R56/R55,0)</f>
        <v>0</v>
      </c>
      <c r="S57" s="120">
        <f t="shared" ref="S57" si="41">IFERROR(S56/S55,0)</f>
        <v>0</v>
      </c>
      <c r="T57" s="120">
        <f t="shared" ref="T57" si="42">IFERROR(T56/T55,0)</f>
        <v>0</v>
      </c>
      <c r="U57" s="120">
        <f t="shared" ref="U57" si="43">IFERROR(U56/U55,0)</f>
        <v>0</v>
      </c>
      <c r="V57" s="120">
        <f t="shared" ref="V57" si="44">IFERROR(V56/V55,0)</f>
        <v>0</v>
      </c>
      <c r="W57" s="120">
        <f t="shared" ref="W57" si="45">IFERROR(W56/W55,0)</f>
        <v>0</v>
      </c>
      <c r="X57" s="120">
        <f t="shared" ref="X57" si="46">IFERROR(X56/X55,0)</f>
        <v>0</v>
      </c>
      <c r="Y57" s="120">
        <f t="shared" ref="Y57" si="47">IFERROR(Y56/Y55,0)</f>
        <v>0</v>
      </c>
      <c r="Z57" s="120">
        <f t="shared" ref="Z57" si="48">IFERROR(Z56/Z55,0)</f>
        <v>0</v>
      </c>
    </row>
    <row r="58" spans="1:26">
      <c r="A58" s="50" t="s">
        <v>47</v>
      </c>
      <c r="B58" s="3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>
      <c r="A59" s="50" t="s">
        <v>86</v>
      </c>
      <c r="B59" s="24" t="str">
        <f>IF($B$4=0,"",$B$4)</f>
        <v/>
      </c>
      <c r="C59" s="63">
        <f t="shared" ref="C59:Z59" si="49">$C$51</f>
        <v>0</v>
      </c>
      <c r="D59" s="63">
        <f t="shared" si="49"/>
        <v>0</v>
      </c>
      <c r="E59" s="63">
        <f t="shared" si="49"/>
        <v>0</v>
      </c>
      <c r="F59" s="63">
        <f t="shared" si="49"/>
        <v>0</v>
      </c>
      <c r="G59" s="63">
        <f t="shared" si="49"/>
        <v>0</v>
      </c>
      <c r="H59" s="63">
        <f t="shared" si="49"/>
        <v>0</v>
      </c>
      <c r="I59" s="63">
        <f t="shared" si="49"/>
        <v>0</v>
      </c>
      <c r="J59" s="63">
        <f t="shared" si="49"/>
        <v>0</v>
      </c>
      <c r="K59" s="63">
        <f t="shared" si="49"/>
        <v>0</v>
      </c>
      <c r="L59" s="63">
        <f t="shared" si="49"/>
        <v>0</v>
      </c>
      <c r="M59" s="63">
        <f t="shared" si="49"/>
        <v>0</v>
      </c>
      <c r="N59" s="63">
        <f t="shared" si="49"/>
        <v>0</v>
      </c>
      <c r="O59" s="63">
        <f t="shared" si="49"/>
        <v>0</v>
      </c>
      <c r="P59" s="63">
        <f t="shared" si="49"/>
        <v>0</v>
      </c>
      <c r="Q59" s="63">
        <f t="shared" si="49"/>
        <v>0</v>
      </c>
      <c r="R59" s="63">
        <f t="shared" si="49"/>
        <v>0</v>
      </c>
      <c r="S59" s="63">
        <f t="shared" si="49"/>
        <v>0</v>
      </c>
      <c r="T59" s="63">
        <f t="shared" si="49"/>
        <v>0</v>
      </c>
      <c r="U59" s="63">
        <f t="shared" si="49"/>
        <v>0</v>
      </c>
      <c r="V59" s="63">
        <f t="shared" si="49"/>
        <v>0</v>
      </c>
      <c r="W59" s="63">
        <f t="shared" si="49"/>
        <v>0</v>
      </c>
      <c r="X59" s="63">
        <f t="shared" si="49"/>
        <v>0</v>
      </c>
      <c r="Y59" s="63">
        <f t="shared" si="49"/>
        <v>0</v>
      </c>
      <c r="Z59" s="63">
        <f t="shared" si="49"/>
        <v>0</v>
      </c>
    </row>
    <row r="60" spans="1:26">
      <c r="A60" s="50" t="s">
        <v>77</v>
      </c>
      <c r="B60" s="32">
        <f>$B$8</f>
        <v>1.1000000000000001E-3</v>
      </c>
      <c r="C60" s="33">
        <f>IFERROR($B$60*C$53,0)</f>
        <v>0</v>
      </c>
      <c r="D60" s="33">
        <f t="shared" ref="D60:Z60" si="50">IFERROR($B$60*D$53,0)</f>
        <v>0</v>
      </c>
      <c r="E60" s="33">
        <f t="shared" si="50"/>
        <v>0</v>
      </c>
      <c r="F60" s="33">
        <f t="shared" si="50"/>
        <v>0</v>
      </c>
      <c r="G60" s="33">
        <f t="shared" si="50"/>
        <v>0</v>
      </c>
      <c r="H60" s="33">
        <f t="shared" si="50"/>
        <v>0</v>
      </c>
      <c r="I60" s="33">
        <f t="shared" si="50"/>
        <v>0</v>
      </c>
      <c r="J60" s="33">
        <f t="shared" si="50"/>
        <v>0</v>
      </c>
      <c r="K60" s="33">
        <f t="shared" si="50"/>
        <v>0</v>
      </c>
      <c r="L60" s="33">
        <f t="shared" si="50"/>
        <v>0</v>
      </c>
      <c r="M60" s="33">
        <f t="shared" si="50"/>
        <v>0</v>
      </c>
      <c r="N60" s="33">
        <f t="shared" si="50"/>
        <v>0</v>
      </c>
      <c r="O60" s="33">
        <f t="shared" si="50"/>
        <v>0</v>
      </c>
      <c r="P60" s="33">
        <f t="shared" si="50"/>
        <v>0</v>
      </c>
      <c r="Q60" s="33">
        <f t="shared" si="50"/>
        <v>0</v>
      </c>
      <c r="R60" s="33">
        <f t="shared" si="50"/>
        <v>0</v>
      </c>
      <c r="S60" s="33">
        <f t="shared" si="50"/>
        <v>0</v>
      </c>
      <c r="T60" s="33">
        <f t="shared" si="50"/>
        <v>0</v>
      </c>
      <c r="U60" s="33">
        <f t="shared" si="50"/>
        <v>0</v>
      </c>
      <c r="V60" s="33">
        <f t="shared" si="50"/>
        <v>0</v>
      </c>
      <c r="W60" s="33">
        <f t="shared" si="50"/>
        <v>0</v>
      </c>
      <c r="X60" s="33">
        <f t="shared" si="50"/>
        <v>0</v>
      </c>
      <c r="Y60" s="33">
        <f t="shared" si="50"/>
        <v>0</v>
      </c>
      <c r="Z60" s="33">
        <f t="shared" si="50"/>
        <v>0</v>
      </c>
    </row>
    <row r="61" spans="1:26" ht="14.5" customHeight="1">
      <c r="A61" s="50" t="s">
        <v>37</v>
      </c>
      <c r="B61" s="32"/>
      <c r="C61" s="34">
        <f>IFERROR(C56*((C58-C59)/C59-C60),0)</f>
        <v>0</v>
      </c>
      <c r="D61" s="34">
        <f t="shared" ref="D61:Z61" si="51">IFERROR(D56*((D58-D59)/D59-D60),0)</f>
        <v>0</v>
      </c>
      <c r="E61" s="34">
        <f t="shared" si="51"/>
        <v>0</v>
      </c>
      <c r="F61" s="34">
        <f t="shared" si="51"/>
        <v>0</v>
      </c>
      <c r="G61" s="34">
        <f t="shared" si="51"/>
        <v>0</v>
      </c>
      <c r="H61" s="34">
        <f t="shared" si="51"/>
        <v>0</v>
      </c>
      <c r="I61" s="34">
        <f t="shared" si="51"/>
        <v>0</v>
      </c>
      <c r="J61" s="34">
        <f t="shared" si="51"/>
        <v>0</v>
      </c>
      <c r="K61" s="34">
        <f t="shared" si="51"/>
        <v>0</v>
      </c>
      <c r="L61" s="34">
        <f t="shared" si="51"/>
        <v>0</v>
      </c>
      <c r="M61" s="34">
        <f t="shared" si="51"/>
        <v>0</v>
      </c>
      <c r="N61" s="34">
        <f t="shared" si="51"/>
        <v>0</v>
      </c>
      <c r="O61" s="34">
        <f t="shared" si="51"/>
        <v>0</v>
      </c>
      <c r="P61" s="34">
        <f t="shared" si="51"/>
        <v>0</v>
      </c>
      <c r="Q61" s="34">
        <f t="shared" si="51"/>
        <v>0</v>
      </c>
      <c r="R61" s="34">
        <f t="shared" si="51"/>
        <v>0</v>
      </c>
      <c r="S61" s="34">
        <f t="shared" si="51"/>
        <v>0</v>
      </c>
      <c r="T61" s="34">
        <f t="shared" si="51"/>
        <v>0</v>
      </c>
      <c r="U61" s="34">
        <f t="shared" si="51"/>
        <v>0</v>
      </c>
      <c r="V61" s="34">
        <f t="shared" si="51"/>
        <v>0</v>
      </c>
      <c r="W61" s="34">
        <f t="shared" si="51"/>
        <v>0</v>
      </c>
      <c r="X61" s="34">
        <f t="shared" si="51"/>
        <v>0</v>
      </c>
      <c r="Y61" s="34">
        <f t="shared" si="51"/>
        <v>0</v>
      </c>
      <c r="Z61" s="34">
        <f t="shared" si="51"/>
        <v>0</v>
      </c>
    </row>
    <row r="62" spans="1:26">
      <c r="A62" s="50" t="s">
        <v>110</v>
      </c>
      <c r="B62" s="32"/>
      <c r="C62" s="61">
        <f>IFERROR(C$20*C$57,0)</f>
        <v>0</v>
      </c>
      <c r="D62" s="61">
        <f t="shared" ref="D62:Z62" si="52">IFERROR(D$20*D$57,0)</f>
        <v>0</v>
      </c>
      <c r="E62" s="61">
        <f t="shared" si="52"/>
        <v>0</v>
      </c>
      <c r="F62" s="61">
        <f t="shared" si="52"/>
        <v>0</v>
      </c>
      <c r="G62" s="61">
        <f t="shared" si="52"/>
        <v>0</v>
      </c>
      <c r="H62" s="61">
        <f t="shared" si="52"/>
        <v>0</v>
      </c>
      <c r="I62" s="61">
        <f t="shared" si="52"/>
        <v>0</v>
      </c>
      <c r="J62" s="61">
        <f t="shared" si="52"/>
        <v>0</v>
      </c>
      <c r="K62" s="61">
        <f t="shared" si="52"/>
        <v>0</v>
      </c>
      <c r="L62" s="61">
        <f t="shared" si="52"/>
        <v>0</v>
      </c>
      <c r="M62" s="61">
        <f t="shared" si="52"/>
        <v>0</v>
      </c>
      <c r="N62" s="61">
        <f t="shared" si="52"/>
        <v>0</v>
      </c>
      <c r="O62" s="61">
        <f t="shared" si="52"/>
        <v>0</v>
      </c>
      <c r="P62" s="61">
        <f t="shared" si="52"/>
        <v>0</v>
      </c>
      <c r="Q62" s="61">
        <f t="shared" si="52"/>
        <v>0</v>
      </c>
      <c r="R62" s="61">
        <f t="shared" si="52"/>
        <v>0</v>
      </c>
      <c r="S62" s="61">
        <f t="shared" si="52"/>
        <v>0</v>
      </c>
      <c r="T62" s="61">
        <f t="shared" si="52"/>
        <v>0</v>
      </c>
      <c r="U62" s="61">
        <f t="shared" si="52"/>
        <v>0</v>
      </c>
      <c r="V62" s="61">
        <f t="shared" si="52"/>
        <v>0</v>
      </c>
      <c r="W62" s="61">
        <f t="shared" si="52"/>
        <v>0</v>
      </c>
      <c r="X62" s="61">
        <f t="shared" si="52"/>
        <v>0</v>
      </c>
      <c r="Y62" s="61">
        <f t="shared" si="52"/>
        <v>0</v>
      </c>
      <c r="Z62" s="61">
        <f t="shared" si="52"/>
        <v>0</v>
      </c>
    </row>
    <row r="63" spans="1:26" ht="14" customHeight="1">
      <c r="A63" s="50" t="s">
        <v>88</v>
      </c>
      <c r="B63" s="32"/>
      <c r="C63" s="34">
        <f t="shared" ref="C63:Z63" si="53">C$61-C$62</f>
        <v>0</v>
      </c>
      <c r="D63" s="34">
        <f t="shared" si="53"/>
        <v>0</v>
      </c>
      <c r="E63" s="34">
        <f t="shared" si="53"/>
        <v>0</v>
      </c>
      <c r="F63" s="34">
        <f t="shared" si="53"/>
        <v>0</v>
      </c>
      <c r="G63" s="34">
        <f t="shared" si="53"/>
        <v>0</v>
      </c>
      <c r="H63" s="34">
        <f t="shared" si="53"/>
        <v>0</v>
      </c>
      <c r="I63" s="34">
        <f t="shared" si="53"/>
        <v>0</v>
      </c>
      <c r="J63" s="34">
        <f t="shared" si="53"/>
        <v>0</v>
      </c>
      <c r="K63" s="34">
        <f t="shared" si="53"/>
        <v>0</v>
      </c>
      <c r="L63" s="34">
        <f t="shared" si="53"/>
        <v>0</v>
      </c>
      <c r="M63" s="34">
        <f t="shared" si="53"/>
        <v>0</v>
      </c>
      <c r="N63" s="34">
        <f t="shared" si="53"/>
        <v>0</v>
      </c>
      <c r="O63" s="34">
        <f t="shared" si="53"/>
        <v>0</v>
      </c>
      <c r="P63" s="34">
        <f t="shared" si="53"/>
        <v>0</v>
      </c>
      <c r="Q63" s="34">
        <f t="shared" si="53"/>
        <v>0</v>
      </c>
      <c r="R63" s="34">
        <f t="shared" si="53"/>
        <v>0</v>
      </c>
      <c r="S63" s="34">
        <f t="shared" si="53"/>
        <v>0</v>
      </c>
      <c r="T63" s="34">
        <f t="shared" si="53"/>
        <v>0</v>
      </c>
      <c r="U63" s="34">
        <f t="shared" si="53"/>
        <v>0</v>
      </c>
      <c r="V63" s="34">
        <f t="shared" si="53"/>
        <v>0</v>
      </c>
      <c r="W63" s="34">
        <f t="shared" si="53"/>
        <v>0</v>
      </c>
      <c r="X63" s="34">
        <f t="shared" si="53"/>
        <v>0</v>
      </c>
      <c r="Y63" s="34">
        <f t="shared" si="53"/>
        <v>0</v>
      </c>
      <c r="Z63" s="34">
        <f t="shared" si="53"/>
        <v>0</v>
      </c>
    </row>
    <row r="64" spans="1:26" ht="14" customHeight="1">
      <c r="A64" s="50"/>
      <c r="B64" s="32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28" customHeight="1">
      <c r="A65" s="145" t="s">
        <v>102</v>
      </c>
      <c r="B65" s="32"/>
      <c r="C65" s="36">
        <f t="shared" ref="C65" si="54">IF(C$63&lt;0,"€0.00",C63)</f>
        <v>0</v>
      </c>
      <c r="D65" s="36">
        <f t="shared" ref="D65:Z65" si="55">IF(D$63&lt;0,"€0.00",D63)</f>
        <v>0</v>
      </c>
      <c r="E65" s="36">
        <f t="shared" si="55"/>
        <v>0</v>
      </c>
      <c r="F65" s="36">
        <f t="shared" si="55"/>
        <v>0</v>
      </c>
      <c r="G65" s="36">
        <f t="shared" si="55"/>
        <v>0</v>
      </c>
      <c r="H65" s="36">
        <f t="shared" si="55"/>
        <v>0</v>
      </c>
      <c r="I65" s="36">
        <f t="shared" si="55"/>
        <v>0</v>
      </c>
      <c r="J65" s="36">
        <f t="shared" si="55"/>
        <v>0</v>
      </c>
      <c r="K65" s="36">
        <f t="shared" si="55"/>
        <v>0</v>
      </c>
      <c r="L65" s="36">
        <f t="shared" si="55"/>
        <v>0</v>
      </c>
      <c r="M65" s="36">
        <f t="shared" si="55"/>
        <v>0</v>
      </c>
      <c r="N65" s="36">
        <f t="shared" si="55"/>
        <v>0</v>
      </c>
      <c r="O65" s="36">
        <f t="shared" si="55"/>
        <v>0</v>
      </c>
      <c r="P65" s="36">
        <f t="shared" si="55"/>
        <v>0</v>
      </c>
      <c r="Q65" s="36">
        <f t="shared" si="55"/>
        <v>0</v>
      </c>
      <c r="R65" s="36">
        <f t="shared" si="55"/>
        <v>0</v>
      </c>
      <c r="S65" s="36">
        <f t="shared" si="55"/>
        <v>0</v>
      </c>
      <c r="T65" s="36">
        <f t="shared" si="55"/>
        <v>0</v>
      </c>
      <c r="U65" s="36">
        <f t="shared" si="55"/>
        <v>0</v>
      </c>
      <c r="V65" s="36">
        <f t="shared" si="55"/>
        <v>0</v>
      </c>
      <c r="W65" s="36">
        <f t="shared" si="55"/>
        <v>0</v>
      </c>
      <c r="X65" s="36">
        <f t="shared" si="55"/>
        <v>0</v>
      </c>
      <c r="Y65" s="36">
        <f t="shared" si="55"/>
        <v>0</v>
      </c>
      <c r="Z65" s="36">
        <f t="shared" si="55"/>
        <v>0</v>
      </c>
    </row>
    <row r="66" spans="1:26">
      <c r="A66" s="50" t="s">
        <v>13</v>
      </c>
      <c r="B66" s="32"/>
      <c r="C66" s="36">
        <f>$C$65</f>
        <v>0</v>
      </c>
      <c r="D66" s="34">
        <f t="shared" ref="D66" si="56">D65+C66</f>
        <v>0</v>
      </c>
      <c r="E66" s="34">
        <f t="shared" ref="E66" si="57">E65+D66</f>
        <v>0</v>
      </c>
      <c r="F66" s="34">
        <f t="shared" ref="F66" si="58">F65+E66</f>
        <v>0</v>
      </c>
      <c r="G66" s="34">
        <f t="shared" ref="G66" si="59">G65+F66</f>
        <v>0</v>
      </c>
      <c r="H66" s="34">
        <f t="shared" ref="H66" si="60">H65+G66</f>
        <v>0</v>
      </c>
      <c r="I66" s="34">
        <f>I65+H66</f>
        <v>0</v>
      </c>
      <c r="J66" s="34">
        <f t="shared" ref="J66" si="61">J65+I66</f>
        <v>0</v>
      </c>
      <c r="K66" s="34">
        <f t="shared" ref="K66" si="62">K65+J66</f>
        <v>0</v>
      </c>
      <c r="L66" s="34">
        <f t="shared" ref="L66" si="63">L65+K66</f>
        <v>0</v>
      </c>
      <c r="M66" s="34">
        <f t="shared" ref="M66" si="64">M65+L66</f>
        <v>0</v>
      </c>
      <c r="N66" s="34">
        <f t="shared" ref="N66" si="65">N65+M66</f>
        <v>0</v>
      </c>
      <c r="O66" s="34">
        <f t="shared" ref="O66" si="66">O65+N66</f>
        <v>0</v>
      </c>
      <c r="P66" s="34">
        <f t="shared" ref="P66" si="67">P65+O66</f>
        <v>0</v>
      </c>
      <c r="Q66" s="34">
        <f t="shared" ref="Q66" si="68">Q65+P66</f>
        <v>0</v>
      </c>
      <c r="R66" s="34">
        <f t="shared" ref="R66" si="69">R65+Q66</f>
        <v>0</v>
      </c>
      <c r="S66" s="34">
        <f t="shared" ref="S66" si="70">S65+R66</f>
        <v>0</v>
      </c>
      <c r="T66" s="34">
        <f t="shared" ref="T66" si="71">T65+S66</f>
        <v>0</v>
      </c>
      <c r="U66" s="34">
        <f t="shared" ref="U66" si="72">U65+T66</f>
        <v>0</v>
      </c>
      <c r="V66" s="34">
        <f t="shared" ref="V66" si="73">V65+U66</f>
        <v>0</v>
      </c>
      <c r="W66" s="34">
        <f t="shared" ref="W66" si="74">W65+V66</f>
        <v>0</v>
      </c>
      <c r="X66" s="34">
        <f t="shared" ref="X66" si="75">X65+W66</f>
        <v>0</v>
      </c>
      <c r="Y66" s="34">
        <f t="shared" ref="Y66" si="76">Y65+X66</f>
        <v>0</v>
      </c>
      <c r="Z66" s="34">
        <f t="shared" ref="Z66" si="77">Z65+Y66</f>
        <v>0</v>
      </c>
    </row>
    <row r="67" spans="1:26">
      <c r="A67" s="50"/>
      <c r="B67" s="32"/>
      <c r="C67" s="33"/>
      <c r="D67" s="33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>
      <c r="B68" s="53"/>
      <c r="C68" s="53"/>
      <c r="D68" s="53"/>
    </row>
    <row r="69" spans="1:26">
      <c r="B69" s="53"/>
      <c r="C69" s="53"/>
      <c r="D69" s="53"/>
    </row>
    <row r="70" spans="1:26" ht="14.5" customHeight="1">
      <c r="A70" s="60" t="s">
        <v>62</v>
      </c>
      <c r="B70" s="53"/>
      <c r="C70" s="53"/>
      <c r="D70" s="53"/>
    </row>
    <row r="71" spans="1:26" s="149" customFormat="1" ht="27.5" customHeight="1">
      <c r="A71" s="147" t="s">
        <v>49</v>
      </c>
      <c r="B71" s="146" t="s">
        <v>105</v>
      </c>
      <c r="C71" s="146" t="s">
        <v>86</v>
      </c>
      <c r="D71" s="148"/>
    </row>
    <row r="72" spans="1:26" ht="14.5" customHeight="1">
      <c r="A72" s="45" t="s">
        <v>95</v>
      </c>
      <c r="B72" s="44" t="str">
        <f>IF($B$4=0,"",$B$4)</f>
        <v/>
      </c>
      <c r="C72" s="62"/>
      <c r="D72" s="53"/>
    </row>
    <row r="73" spans="1:26" ht="14.5" customHeight="1">
      <c r="B73" s="53"/>
      <c r="C73" s="53"/>
      <c r="D73" s="53"/>
    </row>
    <row r="74" spans="1:26" s="54" customFormat="1">
      <c r="A74" s="58" t="s">
        <v>74</v>
      </c>
      <c r="B74" s="65"/>
      <c r="C74" s="38" t="str">
        <f t="shared" ref="C74:H74" si="78">IF(C$10=0,"",C$10)</f>
        <v/>
      </c>
      <c r="D74" s="38" t="str">
        <f t="shared" si="78"/>
        <v/>
      </c>
      <c r="E74" s="38" t="str">
        <f t="shared" si="78"/>
        <v/>
      </c>
      <c r="F74" s="38" t="str">
        <f t="shared" si="78"/>
        <v/>
      </c>
      <c r="G74" s="38" t="str">
        <f t="shared" si="78"/>
        <v/>
      </c>
      <c r="H74" s="38" t="str">
        <f t="shared" si="78"/>
        <v/>
      </c>
      <c r="I74" s="38" t="str">
        <f t="shared" ref="I74:Z74" si="79">IF(I$10=0,"",I$10)</f>
        <v/>
      </c>
      <c r="J74" s="38" t="str">
        <f t="shared" si="79"/>
        <v/>
      </c>
      <c r="K74" s="38" t="str">
        <f t="shared" si="79"/>
        <v/>
      </c>
      <c r="L74" s="38" t="str">
        <f t="shared" si="79"/>
        <v/>
      </c>
      <c r="M74" s="38" t="str">
        <f t="shared" si="79"/>
        <v/>
      </c>
      <c r="N74" s="38" t="str">
        <f t="shared" si="79"/>
        <v/>
      </c>
      <c r="O74" s="38" t="str">
        <f t="shared" si="79"/>
        <v/>
      </c>
      <c r="P74" s="38" t="str">
        <f t="shared" si="79"/>
        <v/>
      </c>
      <c r="Q74" s="38" t="str">
        <f t="shared" si="79"/>
        <v/>
      </c>
      <c r="R74" s="38" t="str">
        <f t="shared" si="79"/>
        <v/>
      </c>
      <c r="S74" s="38" t="str">
        <f t="shared" si="79"/>
        <v/>
      </c>
      <c r="T74" s="38" t="str">
        <f t="shared" si="79"/>
        <v/>
      </c>
      <c r="U74" s="38" t="str">
        <f t="shared" si="79"/>
        <v/>
      </c>
      <c r="V74" s="38" t="str">
        <f t="shared" si="79"/>
        <v/>
      </c>
      <c r="W74" s="38" t="str">
        <f t="shared" si="79"/>
        <v/>
      </c>
      <c r="X74" s="38" t="str">
        <f t="shared" si="79"/>
        <v/>
      </c>
      <c r="Y74" s="38" t="str">
        <f t="shared" si="79"/>
        <v/>
      </c>
      <c r="Z74" s="38" t="str">
        <f t="shared" si="79"/>
        <v/>
      </c>
    </row>
    <row r="75" spans="1:26">
      <c r="A75" s="50" t="s">
        <v>26</v>
      </c>
      <c r="B75" s="65"/>
      <c r="C75" s="39" t="str">
        <f t="shared" ref="C75:H75" si="80">IF(C$11=0,"",C$11)</f>
        <v/>
      </c>
      <c r="D75" s="39" t="str">
        <f t="shared" si="80"/>
        <v/>
      </c>
      <c r="E75" s="39" t="str">
        <f t="shared" si="80"/>
        <v/>
      </c>
      <c r="F75" s="39" t="str">
        <f t="shared" si="80"/>
        <v/>
      </c>
      <c r="G75" s="39" t="str">
        <f t="shared" si="80"/>
        <v/>
      </c>
      <c r="H75" s="39" t="str">
        <f t="shared" si="80"/>
        <v/>
      </c>
      <c r="I75" s="39" t="str">
        <f t="shared" ref="I75:Z75" si="81">IF(I$11=0,"",I$11)</f>
        <v/>
      </c>
      <c r="J75" s="39" t="str">
        <f t="shared" si="81"/>
        <v/>
      </c>
      <c r="K75" s="39" t="str">
        <f t="shared" si="81"/>
        <v/>
      </c>
      <c r="L75" s="39" t="str">
        <f t="shared" si="81"/>
        <v/>
      </c>
      <c r="M75" s="39" t="str">
        <f t="shared" si="81"/>
        <v/>
      </c>
      <c r="N75" s="39" t="str">
        <f t="shared" si="81"/>
        <v/>
      </c>
      <c r="O75" s="39" t="str">
        <f t="shared" si="81"/>
        <v/>
      </c>
      <c r="P75" s="39" t="str">
        <f t="shared" si="81"/>
        <v/>
      </c>
      <c r="Q75" s="39" t="str">
        <f t="shared" si="81"/>
        <v/>
      </c>
      <c r="R75" s="39" t="str">
        <f t="shared" si="81"/>
        <v/>
      </c>
      <c r="S75" s="39" t="str">
        <f t="shared" si="81"/>
        <v/>
      </c>
      <c r="T75" s="39" t="str">
        <f t="shared" si="81"/>
        <v/>
      </c>
      <c r="U75" s="39" t="str">
        <f t="shared" si="81"/>
        <v/>
      </c>
      <c r="V75" s="39" t="str">
        <f t="shared" si="81"/>
        <v/>
      </c>
      <c r="W75" s="39" t="str">
        <f t="shared" si="81"/>
        <v/>
      </c>
      <c r="X75" s="39" t="str">
        <f t="shared" si="81"/>
        <v/>
      </c>
      <c r="Y75" s="39" t="str">
        <f t="shared" si="81"/>
        <v/>
      </c>
      <c r="Z75" s="39" t="str">
        <f t="shared" si="81"/>
        <v/>
      </c>
    </row>
    <row r="76" spans="1:26" s="122" customFormat="1">
      <c r="A76" s="58" t="s">
        <v>104</v>
      </c>
      <c r="B76" s="121"/>
      <c r="C76" s="244">
        <f>C$34</f>
        <v>0</v>
      </c>
      <c r="D76" s="244">
        <f t="shared" ref="D76:Z76" si="82">D$34</f>
        <v>0</v>
      </c>
      <c r="E76" s="244">
        <f t="shared" si="82"/>
        <v>0</v>
      </c>
      <c r="F76" s="244">
        <f t="shared" si="82"/>
        <v>0</v>
      </c>
      <c r="G76" s="244">
        <f t="shared" si="82"/>
        <v>0</v>
      </c>
      <c r="H76" s="244">
        <f t="shared" si="82"/>
        <v>0</v>
      </c>
      <c r="I76" s="244">
        <f t="shared" si="82"/>
        <v>0</v>
      </c>
      <c r="J76" s="244">
        <f t="shared" si="82"/>
        <v>0</v>
      </c>
      <c r="K76" s="244">
        <f t="shared" si="82"/>
        <v>0</v>
      </c>
      <c r="L76" s="244">
        <f t="shared" si="82"/>
        <v>0</v>
      </c>
      <c r="M76" s="244">
        <f t="shared" si="82"/>
        <v>0</v>
      </c>
      <c r="N76" s="244">
        <f t="shared" si="82"/>
        <v>0</v>
      </c>
      <c r="O76" s="244">
        <f t="shared" si="82"/>
        <v>0</v>
      </c>
      <c r="P76" s="244">
        <f t="shared" si="82"/>
        <v>0</v>
      </c>
      <c r="Q76" s="244">
        <f t="shared" si="82"/>
        <v>0</v>
      </c>
      <c r="R76" s="244">
        <f t="shared" si="82"/>
        <v>0</v>
      </c>
      <c r="S76" s="244">
        <f t="shared" si="82"/>
        <v>0</v>
      </c>
      <c r="T76" s="244">
        <f t="shared" si="82"/>
        <v>0</v>
      </c>
      <c r="U76" s="244">
        <f t="shared" si="82"/>
        <v>0</v>
      </c>
      <c r="V76" s="244">
        <f t="shared" si="82"/>
        <v>0</v>
      </c>
      <c r="W76" s="244">
        <f t="shared" si="82"/>
        <v>0</v>
      </c>
      <c r="X76" s="244">
        <f t="shared" si="82"/>
        <v>0</v>
      </c>
      <c r="Y76" s="244">
        <f t="shared" si="82"/>
        <v>0</v>
      </c>
      <c r="Z76" s="244">
        <f t="shared" si="82"/>
        <v>0</v>
      </c>
    </row>
    <row r="77" spans="1:26" s="55" customFormat="1">
      <c r="A77" s="51" t="s">
        <v>78</v>
      </c>
      <c r="B77" s="65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>
      <c r="A78" s="50" t="s">
        <v>79</v>
      </c>
      <c r="B78" s="32" t="s">
        <v>40</v>
      </c>
      <c r="C78" s="120">
        <f t="shared" ref="C78:D78" si="83">IFERROR(C77/C76,0)</f>
        <v>0</v>
      </c>
      <c r="D78" s="120">
        <f t="shared" si="83"/>
        <v>0</v>
      </c>
      <c r="E78" s="120">
        <f t="shared" ref="E78" si="84">IFERROR(E77/E76,0)</f>
        <v>0</v>
      </c>
      <c r="F78" s="120">
        <f t="shared" ref="F78" si="85">IFERROR(F77/F76,0)</f>
        <v>0</v>
      </c>
      <c r="G78" s="120">
        <f t="shared" ref="G78" si="86">IFERROR(G77/G76,0)</f>
        <v>0</v>
      </c>
      <c r="H78" s="120">
        <f t="shared" ref="H78" si="87">IFERROR(H77/H76,0)</f>
        <v>0</v>
      </c>
      <c r="I78" s="120">
        <f t="shared" ref="I78" si="88">IFERROR(I77/I76,0)</f>
        <v>0</v>
      </c>
      <c r="J78" s="120">
        <f t="shared" ref="J78" si="89">IFERROR(J77/J76,0)</f>
        <v>0</v>
      </c>
      <c r="K78" s="120">
        <f t="shared" ref="K78" si="90">IFERROR(K77/K76,0)</f>
        <v>0</v>
      </c>
      <c r="L78" s="120">
        <f t="shared" ref="L78" si="91">IFERROR(L77/L76,0)</f>
        <v>0</v>
      </c>
      <c r="M78" s="120">
        <f t="shared" ref="M78" si="92">IFERROR(M77/M76,0)</f>
        <v>0</v>
      </c>
      <c r="N78" s="120">
        <f t="shared" ref="N78" si="93">IFERROR(N77/N76,0)</f>
        <v>0</v>
      </c>
      <c r="O78" s="120">
        <f t="shared" ref="O78" si="94">IFERROR(O77/O76,0)</f>
        <v>0</v>
      </c>
      <c r="P78" s="120">
        <f t="shared" ref="P78" si="95">IFERROR(P77/P76,0)</f>
        <v>0</v>
      </c>
      <c r="Q78" s="120">
        <f t="shared" ref="Q78" si="96">IFERROR(Q77/Q76,0)</f>
        <v>0</v>
      </c>
      <c r="R78" s="120">
        <f t="shared" ref="R78" si="97">IFERROR(R77/R76,0)</f>
        <v>0</v>
      </c>
      <c r="S78" s="120">
        <f t="shared" ref="S78" si="98">IFERROR(S77/S76,0)</f>
        <v>0</v>
      </c>
      <c r="T78" s="120">
        <f t="shared" ref="T78" si="99">IFERROR(T77/T76,0)</f>
        <v>0</v>
      </c>
      <c r="U78" s="120">
        <f t="shared" ref="U78" si="100">IFERROR(U77/U76,0)</f>
        <v>0</v>
      </c>
      <c r="V78" s="120">
        <f t="shared" ref="V78" si="101">IFERROR(V77/V76,0)</f>
        <v>0</v>
      </c>
      <c r="W78" s="120">
        <f t="shared" ref="W78" si="102">IFERROR(W77/W76,0)</f>
        <v>0</v>
      </c>
      <c r="X78" s="120">
        <f t="shared" ref="X78" si="103">IFERROR(X77/X76,0)</f>
        <v>0</v>
      </c>
      <c r="Y78" s="120">
        <f t="shared" ref="Y78" si="104">IFERROR(Y77/Y76,0)</f>
        <v>0</v>
      </c>
      <c r="Z78" s="120">
        <f t="shared" ref="Z78" si="105">IFERROR(Z77/Z76,0)</f>
        <v>0</v>
      </c>
    </row>
    <row r="79" spans="1:26">
      <c r="A79" s="50" t="s">
        <v>47</v>
      </c>
      <c r="B79" s="3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>
      <c r="A80" s="50" t="s">
        <v>86</v>
      </c>
      <c r="B80" s="24" t="str">
        <f>IF($B$4=0,"",$B$4)</f>
        <v/>
      </c>
      <c r="C80" s="63">
        <f t="shared" ref="C80:Z80" si="106">$C$72</f>
        <v>0</v>
      </c>
      <c r="D80" s="63">
        <f t="shared" si="106"/>
        <v>0</v>
      </c>
      <c r="E80" s="63">
        <f t="shared" si="106"/>
        <v>0</v>
      </c>
      <c r="F80" s="63">
        <f t="shared" si="106"/>
        <v>0</v>
      </c>
      <c r="G80" s="63">
        <f t="shared" si="106"/>
        <v>0</v>
      </c>
      <c r="H80" s="63">
        <f t="shared" si="106"/>
        <v>0</v>
      </c>
      <c r="I80" s="63">
        <f t="shared" si="106"/>
        <v>0</v>
      </c>
      <c r="J80" s="63">
        <f t="shared" si="106"/>
        <v>0</v>
      </c>
      <c r="K80" s="63">
        <f t="shared" si="106"/>
        <v>0</v>
      </c>
      <c r="L80" s="63">
        <f t="shared" si="106"/>
        <v>0</v>
      </c>
      <c r="M80" s="63">
        <f t="shared" si="106"/>
        <v>0</v>
      </c>
      <c r="N80" s="63">
        <f t="shared" si="106"/>
        <v>0</v>
      </c>
      <c r="O80" s="63">
        <f t="shared" si="106"/>
        <v>0</v>
      </c>
      <c r="P80" s="63">
        <f t="shared" si="106"/>
        <v>0</v>
      </c>
      <c r="Q80" s="63">
        <f t="shared" si="106"/>
        <v>0</v>
      </c>
      <c r="R80" s="63">
        <f t="shared" si="106"/>
        <v>0</v>
      </c>
      <c r="S80" s="63">
        <f t="shared" si="106"/>
        <v>0</v>
      </c>
      <c r="T80" s="63">
        <f t="shared" si="106"/>
        <v>0</v>
      </c>
      <c r="U80" s="63">
        <f t="shared" si="106"/>
        <v>0</v>
      </c>
      <c r="V80" s="63">
        <f t="shared" si="106"/>
        <v>0</v>
      </c>
      <c r="W80" s="63">
        <f t="shared" si="106"/>
        <v>0</v>
      </c>
      <c r="X80" s="63">
        <f t="shared" si="106"/>
        <v>0</v>
      </c>
      <c r="Y80" s="63">
        <f t="shared" si="106"/>
        <v>0</v>
      </c>
      <c r="Z80" s="63">
        <f t="shared" si="106"/>
        <v>0</v>
      </c>
    </row>
    <row r="81" spans="1:26">
      <c r="A81" s="50" t="s">
        <v>77</v>
      </c>
      <c r="B81" s="32">
        <f>$B$8</f>
        <v>1.1000000000000001E-3</v>
      </c>
      <c r="C81" s="33">
        <f>IFERROR($B$81*C$74,0)</f>
        <v>0</v>
      </c>
      <c r="D81" s="33">
        <f t="shared" ref="D81:Z81" si="107">IFERROR($B$81*D$74,0)</f>
        <v>0</v>
      </c>
      <c r="E81" s="33">
        <f t="shared" si="107"/>
        <v>0</v>
      </c>
      <c r="F81" s="33">
        <f t="shared" si="107"/>
        <v>0</v>
      </c>
      <c r="G81" s="33">
        <f t="shared" si="107"/>
        <v>0</v>
      </c>
      <c r="H81" s="33">
        <f t="shared" si="107"/>
        <v>0</v>
      </c>
      <c r="I81" s="33">
        <f t="shared" si="107"/>
        <v>0</v>
      </c>
      <c r="J81" s="33">
        <f t="shared" si="107"/>
        <v>0</v>
      </c>
      <c r="K81" s="33">
        <f t="shared" si="107"/>
        <v>0</v>
      </c>
      <c r="L81" s="33">
        <f t="shared" si="107"/>
        <v>0</v>
      </c>
      <c r="M81" s="33">
        <f t="shared" si="107"/>
        <v>0</v>
      </c>
      <c r="N81" s="33">
        <f t="shared" si="107"/>
        <v>0</v>
      </c>
      <c r="O81" s="33">
        <f t="shared" si="107"/>
        <v>0</v>
      </c>
      <c r="P81" s="33">
        <f t="shared" si="107"/>
        <v>0</v>
      </c>
      <c r="Q81" s="33">
        <f t="shared" si="107"/>
        <v>0</v>
      </c>
      <c r="R81" s="33">
        <f t="shared" si="107"/>
        <v>0</v>
      </c>
      <c r="S81" s="33">
        <f t="shared" si="107"/>
        <v>0</v>
      </c>
      <c r="T81" s="33">
        <f t="shared" si="107"/>
        <v>0</v>
      </c>
      <c r="U81" s="33">
        <f t="shared" si="107"/>
        <v>0</v>
      </c>
      <c r="V81" s="33">
        <f t="shared" si="107"/>
        <v>0</v>
      </c>
      <c r="W81" s="33">
        <f t="shared" si="107"/>
        <v>0</v>
      </c>
      <c r="X81" s="33">
        <f t="shared" si="107"/>
        <v>0</v>
      </c>
      <c r="Y81" s="33">
        <f t="shared" si="107"/>
        <v>0</v>
      </c>
      <c r="Z81" s="33">
        <f t="shared" si="107"/>
        <v>0</v>
      </c>
    </row>
    <row r="82" spans="1:26" ht="14.5" customHeight="1">
      <c r="A82" s="50" t="s">
        <v>37</v>
      </c>
      <c r="B82" s="32"/>
      <c r="C82" s="34">
        <f t="shared" ref="C82:D82" si="108">IFERROR(C77*((C79-C80)/C80-C81),0)</f>
        <v>0</v>
      </c>
      <c r="D82" s="34">
        <f t="shared" si="108"/>
        <v>0</v>
      </c>
      <c r="E82" s="34">
        <f t="shared" ref="E82" si="109">IFERROR(E77*((E79-E80)/E80-E81),0)</f>
        <v>0</v>
      </c>
      <c r="F82" s="34">
        <f t="shared" ref="F82" si="110">IFERROR(F77*((F79-F80)/F80-F81),0)</f>
        <v>0</v>
      </c>
      <c r="G82" s="34">
        <f t="shared" ref="G82" si="111">IFERROR(G77*((G79-G80)/G80-G81),0)</f>
        <v>0</v>
      </c>
      <c r="H82" s="34">
        <f t="shared" ref="H82" si="112">IFERROR(H77*((H79-H80)/H80-H81),0)</f>
        <v>0</v>
      </c>
      <c r="I82" s="34">
        <f t="shared" ref="I82" si="113">IFERROR(I77*((I79-I80)/I80-I81),0)</f>
        <v>0</v>
      </c>
      <c r="J82" s="34">
        <f t="shared" ref="J82" si="114">IFERROR(J77*((J79-J80)/J80-J81),0)</f>
        <v>0</v>
      </c>
      <c r="K82" s="34">
        <f t="shared" ref="K82" si="115">IFERROR(K77*((K79-K80)/K80-K81),0)</f>
        <v>0</v>
      </c>
      <c r="L82" s="34">
        <f t="shared" ref="L82" si="116">IFERROR(L77*((L79-L80)/L80-L81),0)</f>
        <v>0</v>
      </c>
      <c r="M82" s="34">
        <f t="shared" ref="M82" si="117">IFERROR(M77*((M79-M80)/M80-M81),0)</f>
        <v>0</v>
      </c>
      <c r="N82" s="34">
        <f t="shared" ref="N82" si="118">IFERROR(N77*((N79-N80)/N80-N81),0)</f>
        <v>0</v>
      </c>
      <c r="O82" s="34">
        <f t="shared" ref="O82" si="119">IFERROR(O77*((O79-O80)/O80-O81),0)</f>
        <v>0</v>
      </c>
      <c r="P82" s="34">
        <f t="shared" ref="P82" si="120">IFERROR(P77*((P79-P80)/P80-P81),0)</f>
        <v>0</v>
      </c>
      <c r="Q82" s="34">
        <f t="shared" ref="Q82" si="121">IFERROR(Q77*((Q79-Q80)/Q80-Q81),0)</f>
        <v>0</v>
      </c>
      <c r="R82" s="34">
        <f t="shared" ref="R82" si="122">IFERROR(R77*((R79-R80)/R80-R81),0)</f>
        <v>0</v>
      </c>
      <c r="S82" s="34">
        <f t="shared" ref="S82" si="123">IFERROR(S77*((S79-S80)/S80-S81),0)</f>
        <v>0</v>
      </c>
      <c r="T82" s="34">
        <f t="shared" ref="T82" si="124">IFERROR(T77*((T79-T80)/T80-T81),0)</f>
        <v>0</v>
      </c>
      <c r="U82" s="34">
        <f t="shared" ref="U82" si="125">IFERROR(U77*((U79-U80)/U80-U81),0)</f>
        <v>0</v>
      </c>
      <c r="V82" s="34">
        <f t="shared" ref="V82" si="126">IFERROR(V77*((V79-V80)/V80-V81),0)</f>
        <v>0</v>
      </c>
      <c r="W82" s="34">
        <f t="shared" ref="W82" si="127">IFERROR(W77*((W79-W80)/W80-W81),0)</f>
        <v>0</v>
      </c>
      <c r="X82" s="34">
        <f t="shared" ref="X82" si="128">IFERROR(X77*((X79-X80)/X80-X81),0)</f>
        <v>0</v>
      </c>
      <c r="Y82" s="34">
        <f t="shared" ref="Y82" si="129">IFERROR(Y77*((Y79-Y80)/Y80-Y81),0)</f>
        <v>0</v>
      </c>
      <c r="Z82" s="34">
        <f t="shared" ref="Z82" si="130">IFERROR(Z77*((Z79-Z80)/Z80-Z81),0)</f>
        <v>0</v>
      </c>
    </row>
    <row r="83" spans="1:26">
      <c r="A83" s="50" t="s">
        <v>110</v>
      </c>
      <c r="B83" s="32"/>
      <c r="C83" s="61">
        <f>IFERROR(C$78*C$20,0)</f>
        <v>0</v>
      </c>
      <c r="D83" s="61">
        <f t="shared" ref="D83:Z83" si="131">IFERROR(D$78*D$20,0)</f>
        <v>0</v>
      </c>
      <c r="E83" s="61">
        <f t="shared" si="131"/>
        <v>0</v>
      </c>
      <c r="F83" s="61">
        <f t="shared" si="131"/>
        <v>0</v>
      </c>
      <c r="G83" s="61">
        <f t="shared" si="131"/>
        <v>0</v>
      </c>
      <c r="H83" s="61">
        <f t="shared" si="131"/>
        <v>0</v>
      </c>
      <c r="I83" s="61">
        <f t="shared" si="131"/>
        <v>0</v>
      </c>
      <c r="J83" s="61">
        <f t="shared" si="131"/>
        <v>0</v>
      </c>
      <c r="K83" s="61">
        <f t="shared" si="131"/>
        <v>0</v>
      </c>
      <c r="L83" s="61">
        <f t="shared" si="131"/>
        <v>0</v>
      </c>
      <c r="M83" s="61">
        <f t="shared" si="131"/>
        <v>0</v>
      </c>
      <c r="N83" s="61">
        <f t="shared" si="131"/>
        <v>0</v>
      </c>
      <c r="O83" s="61">
        <f t="shared" si="131"/>
        <v>0</v>
      </c>
      <c r="P83" s="61">
        <f t="shared" si="131"/>
        <v>0</v>
      </c>
      <c r="Q83" s="61">
        <f t="shared" si="131"/>
        <v>0</v>
      </c>
      <c r="R83" s="61">
        <f t="shared" si="131"/>
        <v>0</v>
      </c>
      <c r="S83" s="61">
        <f t="shared" si="131"/>
        <v>0</v>
      </c>
      <c r="T83" s="61">
        <f t="shared" si="131"/>
        <v>0</v>
      </c>
      <c r="U83" s="61">
        <f t="shared" si="131"/>
        <v>0</v>
      </c>
      <c r="V83" s="61">
        <f t="shared" si="131"/>
        <v>0</v>
      </c>
      <c r="W83" s="61">
        <f t="shared" si="131"/>
        <v>0</v>
      </c>
      <c r="X83" s="61">
        <f t="shared" si="131"/>
        <v>0</v>
      </c>
      <c r="Y83" s="61">
        <f t="shared" si="131"/>
        <v>0</v>
      </c>
      <c r="Z83" s="61">
        <f t="shared" si="131"/>
        <v>0</v>
      </c>
    </row>
    <row r="84" spans="1:26" ht="14" customHeight="1">
      <c r="A84" s="50" t="s">
        <v>88</v>
      </c>
      <c r="B84" s="66"/>
      <c r="C84" s="34">
        <f t="shared" ref="C84:H84" si="132">C$82-C$83</f>
        <v>0</v>
      </c>
      <c r="D84" s="34">
        <f t="shared" si="132"/>
        <v>0</v>
      </c>
      <c r="E84" s="34">
        <f t="shared" si="132"/>
        <v>0</v>
      </c>
      <c r="F84" s="34">
        <f t="shared" si="132"/>
        <v>0</v>
      </c>
      <c r="G84" s="34">
        <f t="shared" si="132"/>
        <v>0</v>
      </c>
      <c r="H84" s="34">
        <f t="shared" si="132"/>
        <v>0</v>
      </c>
      <c r="I84" s="34">
        <f t="shared" ref="I84:Z84" si="133">I$82-I$83</f>
        <v>0</v>
      </c>
      <c r="J84" s="34">
        <f t="shared" si="133"/>
        <v>0</v>
      </c>
      <c r="K84" s="34">
        <f t="shared" si="133"/>
        <v>0</v>
      </c>
      <c r="L84" s="34">
        <f t="shared" si="133"/>
        <v>0</v>
      </c>
      <c r="M84" s="34">
        <f t="shared" si="133"/>
        <v>0</v>
      </c>
      <c r="N84" s="34">
        <f t="shared" si="133"/>
        <v>0</v>
      </c>
      <c r="O84" s="34">
        <f t="shared" si="133"/>
        <v>0</v>
      </c>
      <c r="P84" s="34">
        <f t="shared" si="133"/>
        <v>0</v>
      </c>
      <c r="Q84" s="34">
        <f t="shared" si="133"/>
        <v>0</v>
      </c>
      <c r="R84" s="34">
        <f t="shared" si="133"/>
        <v>0</v>
      </c>
      <c r="S84" s="34">
        <f t="shared" si="133"/>
        <v>0</v>
      </c>
      <c r="T84" s="34">
        <f t="shared" si="133"/>
        <v>0</v>
      </c>
      <c r="U84" s="34">
        <f t="shared" si="133"/>
        <v>0</v>
      </c>
      <c r="V84" s="34">
        <f t="shared" si="133"/>
        <v>0</v>
      </c>
      <c r="W84" s="34">
        <f t="shared" si="133"/>
        <v>0</v>
      </c>
      <c r="X84" s="34">
        <f t="shared" si="133"/>
        <v>0</v>
      </c>
      <c r="Y84" s="34">
        <f t="shared" si="133"/>
        <v>0</v>
      </c>
      <c r="Z84" s="34">
        <f t="shared" si="133"/>
        <v>0</v>
      </c>
    </row>
    <row r="85" spans="1:26" ht="14" customHeight="1">
      <c r="A85" s="50"/>
      <c r="B85" s="66"/>
      <c r="C85" s="34"/>
      <c r="D85" s="34"/>
      <c r="E85" s="34"/>
      <c r="F85" s="34"/>
      <c r="G85" s="34"/>
      <c r="H85" s="34"/>
      <c r="I85" s="34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s="60" customFormat="1" ht="28" customHeight="1">
      <c r="A86" s="145" t="s">
        <v>102</v>
      </c>
      <c r="B86" s="115"/>
      <c r="C86" s="116">
        <f t="shared" ref="C86:H86" si="134">IF(C$84&lt;0,"€0.00",C84)</f>
        <v>0</v>
      </c>
      <c r="D86" s="116">
        <f t="shared" si="134"/>
        <v>0</v>
      </c>
      <c r="E86" s="116">
        <f t="shared" si="134"/>
        <v>0</v>
      </c>
      <c r="F86" s="116">
        <f t="shared" si="134"/>
        <v>0</v>
      </c>
      <c r="G86" s="116">
        <f t="shared" si="134"/>
        <v>0</v>
      </c>
      <c r="H86" s="116">
        <f t="shared" si="134"/>
        <v>0</v>
      </c>
      <c r="I86" s="116">
        <f t="shared" ref="I86:Z86" si="135">IF(I$84&lt;0,"€0.00",I84)</f>
        <v>0</v>
      </c>
      <c r="J86" s="116">
        <f t="shared" si="135"/>
        <v>0</v>
      </c>
      <c r="K86" s="116">
        <f t="shared" si="135"/>
        <v>0</v>
      </c>
      <c r="L86" s="116">
        <f t="shared" si="135"/>
        <v>0</v>
      </c>
      <c r="M86" s="116">
        <f t="shared" si="135"/>
        <v>0</v>
      </c>
      <c r="N86" s="116">
        <f t="shared" si="135"/>
        <v>0</v>
      </c>
      <c r="O86" s="116">
        <f t="shared" si="135"/>
        <v>0</v>
      </c>
      <c r="P86" s="116">
        <f t="shared" si="135"/>
        <v>0</v>
      </c>
      <c r="Q86" s="116">
        <f t="shared" si="135"/>
        <v>0</v>
      </c>
      <c r="R86" s="116">
        <f t="shared" si="135"/>
        <v>0</v>
      </c>
      <c r="S86" s="116">
        <f t="shared" si="135"/>
        <v>0</v>
      </c>
      <c r="T86" s="116">
        <f t="shared" si="135"/>
        <v>0</v>
      </c>
      <c r="U86" s="116">
        <f t="shared" si="135"/>
        <v>0</v>
      </c>
      <c r="V86" s="116">
        <f t="shared" si="135"/>
        <v>0</v>
      </c>
      <c r="W86" s="116">
        <f t="shared" si="135"/>
        <v>0</v>
      </c>
      <c r="X86" s="116">
        <f t="shared" si="135"/>
        <v>0</v>
      </c>
      <c r="Y86" s="116">
        <f t="shared" si="135"/>
        <v>0</v>
      </c>
      <c r="Z86" s="116">
        <f t="shared" si="135"/>
        <v>0</v>
      </c>
    </row>
    <row r="87" spans="1:26">
      <c r="A87" s="50" t="s">
        <v>13</v>
      </c>
      <c r="B87" s="32"/>
      <c r="C87" s="34">
        <f>$C$86</f>
        <v>0</v>
      </c>
      <c r="D87" s="34">
        <f t="shared" ref="D87" si="136">D86+C87</f>
        <v>0</v>
      </c>
      <c r="E87" s="34">
        <f t="shared" ref="E87" si="137">E86+D87</f>
        <v>0</v>
      </c>
      <c r="F87" s="34">
        <f t="shared" ref="F87" si="138">F86+E87</f>
        <v>0</v>
      </c>
      <c r="G87" s="34">
        <f t="shared" ref="G87" si="139">G86+F87</f>
        <v>0</v>
      </c>
      <c r="H87" s="34">
        <f t="shared" ref="H87" si="140">H86+G87</f>
        <v>0</v>
      </c>
      <c r="I87" s="34">
        <f>I86+H87</f>
        <v>0</v>
      </c>
      <c r="J87" s="34">
        <f t="shared" ref="J87" si="141">J86+I87</f>
        <v>0</v>
      </c>
      <c r="K87" s="34">
        <f t="shared" ref="K87" si="142">K86+J87</f>
        <v>0</v>
      </c>
      <c r="L87" s="34">
        <f t="shared" ref="L87" si="143">L86+K87</f>
        <v>0</v>
      </c>
      <c r="M87" s="34">
        <f t="shared" ref="M87" si="144">M86+L87</f>
        <v>0</v>
      </c>
      <c r="N87" s="34">
        <f t="shared" ref="N87" si="145">N86+M87</f>
        <v>0</v>
      </c>
      <c r="O87" s="34">
        <f t="shared" ref="O87" si="146">O86+N87</f>
        <v>0</v>
      </c>
      <c r="P87" s="34">
        <f t="shared" ref="P87" si="147">P86+O87</f>
        <v>0</v>
      </c>
      <c r="Q87" s="34">
        <f t="shared" ref="Q87" si="148">Q86+P87</f>
        <v>0</v>
      </c>
      <c r="R87" s="34">
        <f t="shared" ref="R87" si="149">R86+Q87</f>
        <v>0</v>
      </c>
      <c r="S87" s="34">
        <f t="shared" ref="S87" si="150">S86+R87</f>
        <v>0</v>
      </c>
      <c r="T87" s="34">
        <f t="shared" ref="T87" si="151">T86+S87</f>
        <v>0</v>
      </c>
      <c r="U87" s="34">
        <f t="shared" ref="U87" si="152">U86+T87</f>
        <v>0</v>
      </c>
      <c r="V87" s="34">
        <f t="shared" ref="V87" si="153">V86+U87</f>
        <v>0</v>
      </c>
      <c r="W87" s="34">
        <f t="shared" ref="W87" si="154">W86+V87</f>
        <v>0</v>
      </c>
      <c r="X87" s="34">
        <f t="shared" ref="X87" si="155">X86+W87</f>
        <v>0</v>
      </c>
      <c r="Y87" s="34">
        <f t="shared" ref="Y87" si="156">Y86+X87</f>
        <v>0</v>
      </c>
      <c r="Z87" s="34">
        <f t="shared" ref="Z87" si="157">Z86+Y87</f>
        <v>0</v>
      </c>
    </row>
    <row r="88" spans="1:26">
      <c r="A88" s="50"/>
      <c r="B88" s="66"/>
      <c r="C88" s="33"/>
      <c r="D88" s="33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>
      <c r="B89" s="53"/>
      <c r="C89" s="53"/>
      <c r="D89" s="53"/>
    </row>
    <row r="90" spans="1:26">
      <c r="B90" s="53"/>
      <c r="C90" s="53"/>
      <c r="D90" s="53"/>
    </row>
    <row r="91" spans="1:26" ht="14.5" customHeight="1">
      <c r="A91" s="60" t="s">
        <v>63</v>
      </c>
      <c r="B91" s="53"/>
      <c r="C91" s="53"/>
      <c r="D91" s="53"/>
    </row>
    <row r="92" spans="1:26" s="149" customFormat="1" ht="27.5" customHeight="1">
      <c r="A92" s="147" t="s">
        <v>49</v>
      </c>
      <c r="B92" s="146" t="s">
        <v>105</v>
      </c>
      <c r="C92" s="146" t="s">
        <v>86</v>
      </c>
      <c r="D92" s="148"/>
    </row>
    <row r="93" spans="1:26" ht="14.5" customHeight="1">
      <c r="A93" s="45" t="s">
        <v>95</v>
      </c>
      <c r="B93" s="44" t="str">
        <f>IF($B$4=0,"",$B$4)</f>
        <v/>
      </c>
      <c r="C93" s="62"/>
      <c r="D93" s="53"/>
    </row>
    <row r="94" spans="1:26" ht="14.5" customHeight="1">
      <c r="B94" s="53"/>
      <c r="C94" s="53"/>
      <c r="D94" s="53"/>
    </row>
    <row r="95" spans="1:26" s="54" customFormat="1">
      <c r="A95" s="58" t="s">
        <v>74</v>
      </c>
      <c r="B95" s="38"/>
      <c r="C95" s="38" t="str">
        <f t="shared" ref="C95:H95" si="158">IF(C$10=0,"",C$10)</f>
        <v/>
      </c>
      <c r="D95" s="38" t="str">
        <f t="shared" si="158"/>
        <v/>
      </c>
      <c r="E95" s="38" t="str">
        <f t="shared" si="158"/>
        <v/>
      </c>
      <c r="F95" s="38" t="str">
        <f t="shared" si="158"/>
        <v/>
      </c>
      <c r="G95" s="38" t="str">
        <f t="shared" si="158"/>
        <v/>
      </c>
      <c r="H95" s="38" t="str">
        <f t="shared" si="158"/>
        <v/>
      </c>
      <c r="I95" s="38" t="str">
        <f t="shared" ref="I95:Z95" si="159">IF(I$10=0,"",I$10)</f>
        <v/>
      </c>
      <c r="J95" s="38" t="str">
        <f t="shared" si="159"/>
        <v/>
      </c>
      <c r="K95" s="38" t="str">
        <f t="shared" si="159"/>
        <v/>
      </c>
      <c r="L95" s="38" t="str">
        <f t="shared" si="159"/>
        <v/>
      </c>
      <c r="M95" s="38" t="str">
        <f t="shared" si="159"/>
        <v/>
      </c>
      <c r="N95" s="38" t="str">
        <f t="shared" si="159"/>
        <v/>
      </c>
      <c r="O95" s="38" t="str">
        <f t="shared" si="159"/>
        <v/>
      </c>
      <c r="P95" s="38" t="str">
        <f t="shared" si="159"/>
        <v/>
      </c>
      <c r="Q95" s="38" t="str">
        <f t="shared" si="159"/>
        <v/>
      </c>
      <c r="R95" s="38" t="str">
        <f t="shared" si="159"/>
        <v/>
      </c>
      <c r="S95" s="38" t="str">
        <f t="shared" si="159"/>
        <v/>
      </c>
      <c r="T95" s="38" t="str">
        <f t="shared" si="159"/>
        <v/>
      </c>
      <c r="U95" s="38" t="str">
        <f t="shared" si="159"/>
        <v/>
      </c>
      <c r="V95" s="38" t="str">
        <f t="shared" si="159"/>
        <v/>
      </c>
      <c r="W95" s="38" t="str">
        <f t="shared" si="159"/>
        <v/>
      </c>
      <c r="X95" s="38" t="str">
        <f t="shared" si="159"/>
        <v/>
      </c>
      <c r="Y95" s="38" t="str">
        <f t="shared" si="159"/>
        <v/>
      </c>
      <c r="Z95" s="38" t="str">
        <f t="shared" si="159"/>
        <v/>
      </c>
    </row>
    <row r="96" spans="1:26">
      <c r="A96" s="50" t="s">
        <v>26</v>
      </c>
      <c r="B96" s="40"/>
      <c r="C96" s="39" t="str">
        <f t="shared" ref="C96:H96" si="160">IF(C$11=0,"",C$11)</f>
        <v/>
      </c>
      <c r="D96" s="39" t="str">
        <f t="shared" si="160"/>
        <v/>
      </c>
      <c r="E96" s="39" t="str">
        <f t="shared" si="160"/>
        <v/>
      </c>
      <c r="F96" s="39" t="str">
        <f t="shared" si="160"/>
        <v/>
      </c>
      <c r="G96" s="39" t="str">
        <f t="shared" si="160"/>
        <v/>
      </c>
      <c r="H96" s="39" t="str">
        <f t="shared" si="160"/>
        <v/>
      </c>
      <c r="I96" s="39" t="str">
        <f t="shared" ref="I96:Z96" si="161">IF(I$11=0,"",I$11)</f>
        <v/>
      </c>
      <c r="J96" s="39" t="str">
        <f t="shared" si="161"/>
        <v/>
      </c>
      <c r="K96" s="39" t="str">
        <f t="shared" si="161"/>
        <v/>
      </c>
      <c r="L96" s="39" t="str">
        <f t="shared" si="161"/>
        <v/>
      </c>
      <c r="M96" s="39" t="str">
        <f t="shared" si="161"/>
        <v/>
      </c>
      <c r="N96" s="39" t="str">
        <f t="shared" si="161"/>
        <v/>
      </c>
      <c r="O96" s="39" t="str">
        <f t="shared" si="161"/>
        <v/>
      </c>
      <c r="P96" s="39" t="str">
        <f t="shared" si="161"/>
        <v/>
      </c>
      <c r="Q96" s="39" t="str">
        <f t="shared" si="161"/>
        <v/>
      </c>
      <c r="R96" s="39" t="str">
        <f t="shared" si="161"/>
        <v/>
      </c>
      <c r="S96" s="39" t="str">
        <f t="shared" si="161"/>
        <v/>
      </c>
      <c r="T96" s="39" t="str">
        <f t="shared" si="161"/>
        <v/>
      </c>
      <c r="U96" s="39" t="str">
        <f t="shared" si="161"/>
        <v/>
      </c>
      <c r="V96" s="39" t="str">
        <f t="shared" si="161"/>
        <v/>
      </c>
      <c r="W96" s="39" t="str">
        <f t="shared" si="161"/>
        <v/>
      </c>
      <c r="X96" s="39" t="str">
        <f t="shared" si="161"/>
        <v/>
      </c>
      <c r="Y96" s="39" t="str">
        <f t="shared" si="161"/>
        <v/>
      </c>
      <c r="Z96" s="39" t="str">
        <f t="shared" si="161"/>
        <v/>
      </c>
    </row>
    <row r="97" spans="1:26" s="122" customFormat="1">
      <c r="A97" s="58" t="s">
        <v>104</v>
      </c>
      <c r="B97" s="121"/>
      <c r="C97" s="244">
        <f>C$34</f>
        <v>0</v>
      </c>
      <c r="D97" s="244">
        <f t="shared" ref="D97:Z97" si="162">D$34</f>
        <v>0</v>
      </c>
      <c r="E97" s="244">
        <f t="shared" si="162"/>
        <v>0</v>
      </c>
      <c r="F97" s="244">
        <f t="shared" si="162"/>
        <v>0</v>
      </c>
      <c r="G97" s="244">
        <f t="shared" si="162"/>
        <v>0</v>
      </c>
      <c r="H97" s="244">
        <f t="shared" si="162"/>
        <v>0</v>
      </c>
      <c r="I97" s="244">
        <f t="shared" si="162"/>
        <v>0</v>
      </c>
      <c r="J97" s="244">
        <f t="shared" si="162"/>
        <v>0</v>
      </c>
      <c r="K97" s="244">
        <f t="shared" si="162"/>
        <v>0</v>
      </c>
      <c r="L97" s="244">
        <f t="shared" si="162"/>
        <v>0</v>
      </c>
      <c r="M97" s="244">
        <f t="shared" si="162"/>
        <v>0</v>
      </c>
      <c r="N97" s="244">
        <f t="shared" si="162"/>
        <v>0</v>
      </c>
      <c r="O97" s="244">
        <f t="shared" si="162"/>
        <v>0</v>
      </c>
      <c r="P97" s="244">
        <f t="shared" si="162"/>
        <v>0</v>
      </c>
      <c r="Q97" s="244">
        <f t="shared" si="162"/>
        <v>0</v>
      </c>
      <c r="R97" s="244">
        <f t="shared" si="162"/>
        <v>0</v>
      </c>
      <c r="S97" s="244">
        <f t="shared" si="162"/>
        <v>0</v>
      </c>
      <c r="T97" s="244">
        <f t="shared" si="162"/>
        <v>0</v>
      </c>
      <c r="U97" s="244">
        <f t="shared" si="162"/>
        <v>0</v>
      </c>
      <c r="V97" s="244">
        <f t="shared" si="162"/>
        <v>0</v>
      </c>
      <c r="W97" s="244">
        <f t="shared" si="162"/>
        <v>0</v>
      </c>
      <c r="X97" s="244">
        <f t="shared" si="162"/>
        <v>0</v>
      </c>
      <c r="Y97" s="244">
        <f t="shared" si="162"/>
        <v>0</v>
      </c>
      <c r="Z97" s="244">
        <f t="shared" si="162"/>
        <v>0</v>
      </c>
    </row>
    <row r="98" spans="1:26" s="55" customFormat="1">
      <c r="A98" s="51" t="s">
        <v>78</v>
      </c>
      <c r="B98" s="65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>
      <c r="A99" s="50" t="s">
        <v>79</v>
      </c>
      <c r="B99" s="32" t="s">
        <v>40</v>
      </c>
      <c r="C99" s="120">
        <f t="shared" ref="C99:D99" si="163">IFERROR(C98/C97,0)</f>
        <v>0</v>
      </c>
      <c r="D99" s="120">
        <f t="shared" si="163"/>
        <v>0</v>
      </c>
      <c r="E99" s="120">
        <f t="shared" ref="E99" si="164">IFERROR(E98/E97,0)</f>
        <v>0</v>
      </c>
      <c r="F99" s="120">
        <f t="shared" ref="F99" si="165">IFERROR(F98/F97,0)</f>
        <v>0</v>
      </c>
      <c r="G99" s="120">
        <f t="shared" ref="G99" si="166">IFERROR(G98/G97,0)</f>
        <v>0</v>
      </c>
      <c r="H99" s="120">
        <f t="shared" ref="H99" si="167">IFERROR(H98/H97,0)</f>
        <v>0</v>
      </c>
      <c r="I99" s="120">
        <f t="shared" ref="I99" si="168">IFERROR(I98/I97,0)</f>
        <v>0</v>
      </c>
      <c r="J99" s="120">
        <f t="shared" ref="J99" si="169">IFERROR(J98/J97,0)</f>
        <v>0</v>
      </c>
      <c r="K99" s="120">
        <f t="shared" ref="K99" si="170">IFERROR(K98/K97,0)</f>
        <v>0</v>
      </c>
      <c r="L99" s="120">
        <f t="shared" ref="L99" si="171">IFERROR(L98/L97,0)</f>
        <v>0</v>
      </c>
      <c r="M99" s="120">
        <f t="shared" ref="M99" si="172">IFERROR(M98/M97,0)</f>
        <v>0</v>
      </c>
      <c r="N99" s="120">
        <f t="shared" ref="N99" si="173">IFERROR(N98/N97,0)</f>
        <v>0</v>
      </c>
      <c r="O99" s="120">
        <f t="shared" ref="O99" si="174">IFERROR(O98/O97,0)</f>
        <v>0</v>
      </c>
      <c r="P99" s="120">
        <f t="shared" ref="P99" si="175">IFERROR(P98/P97,0)</f>
        <v>0</v>
      </c>
      <c r="Q99" s="120">
        <f t="shared" ref="Q99" si="176">IFERROR(Q98/Q97,0)</f>
        <v>0</v>
      </c>
      <c r="R99" s="120">
        <f t="shared" ref="R99" si="177">IFERROR(R98/R97,0)</f>
        <v>0</v>
      </c>
      <c r="S99" s="120">
        <f t="shared" ref="S99" si="178">IFERROR(S98/S97,0)</f>
        <v>0</v>
      </c>
      <c r="T99" s="120">
        <f t="shared" ref="T99" si="179">IFERROR(T98/T97,0)</f>
        <v>0</v>
      </c>
      <c r="U99" s="120">
        <f t="shared" ref="U99" si="180">IFERROR(U98/U97,0)</f>
        <v>0</v>
      </c>
      <c r="V99" s="120">
        <f t="shared" ref="V99" si="181">IFERROR(V98/V97,0)</f>
        <v>0</v>
      </c>
      <c r="W99" s="120">
        <f t="shared" ref="W99" si="182">IFERROR(W98/W97,0)</f>
        <v>0</v>
      </c>
      <c r="X99" s="120">
        <f t="shared" ref="X99" si="183">IFERROR(X98/X97,0)</f>
        <v>0</v>
      </c>
      <c r="Y99" s="120">
        <f t="shared" ref="Y99" si="184">IFERROR(Y98/Y97,0)</f>
        <v>0</v>
      </c>
      <c r="Z99" s="120">
        <f t="shared" ref="Z99" si="185">IFERROR(Z98/Z97,0)</f>
        <v>0</v>
      </c>
    </row>
    <row r="100" spans="1:26">
      <c r="A100" s="50" t="s">
        <v>47</v>
      </c>
      <c r="B100" s="3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>
      <c r="A101" s="50" t="s">
        <v>86</v>
      </c>
      <c r="B101" s="24" t="str">
        <f>IF($B$4=0,"",$B$4)</f>
        <v/>
      </c>
      <c r="C101" s="63">
        <f t="shared" ref="C101:Z101" si="186">$C$93</f>
        <v>0</v>
      </c>
      <c r="D101" s="63">
        <f t="shared" si="186"/>
        <v>0</v>
      </c>
      <c r="E101" s="63">
        <f t="shared" si="186"/>
        <v>0</v>
      </c>
      <c r="F101" s="63">
        <f t="shared" si="186"/>
        <v>0</v>
      </c>
      <c r="G101" s="63">
        <f t="shared" si="186"/>
        <v>0</v>
      </c>
      <c r="H101" s="63">
        <f t="shared" si="186"/>
        <v>0</v>
      </c>
      <c r="I101" s="63">
        <f t="shared" si="186"/>
        <v>0</v>
      </c>
      <c r="J101" s="63">
        <f t="shared" si="186"/>
        <v>0</v>
      </c>
      <c r="K101" s="63">
        <f t="shared" si="186"/>
        <v>0</v>
      </c>
      <c r="L101" s="63">
        <f t="shared" si="186"/>
        <v>0</v>
      </c>
      <c r="M101" s="63">
        <f t="shared" si="186"/>
        <v>0</v>
      </c>
      <c r="N101" s="63">
        <f t="shared" si="186"/>
        <v>0</v>
      </c>
      <c r="O101" s="63">
        <f t="shared" si="186"/>
        <v>0</v>
      </c>
      <c r="P101" s="63">
        <f t="shared" si="186"/>
        <v>0</v>
      </c>
      <c r="Q101" s="63">
        <f t="shared" si="186"/>
        <v>0</v>
      </c>
      <c r="R101" s="63">
        <f t="shared" si="186"/>
        <v>0</v>
      </c>
      <c r="S101" s="63">
        <f t="shared" si="186"/>
        <v>0</v>
      </c>
      <c r="T101" s="63">
        <f t="shared" si="186"/>
        <v>0</v>
      </c>
      <c r="U101" s="63">
        <f t="shared" si="186"/>
        <v>0</v>
      </c>
      <c r="V101" s="63">
        <f t="shared" si="186"/>
        <v>0</v>
      </c>
      <c r="W101" s="63">
        <f t="shared" si="186"/>
        <v>0</v>
      </c>
      <c r="X101" s="63">
        <f t="shared" si="186"/>
        <v>0</v>
      </c>
      <c r="Y101" s="63">
        <f t="shared" si="186"/>
        <v>0</v>
      </c>
      <c r="Z101" s="63">
        <f t="shared" si="186"/>
        <v>0</v>
      </c>
    </row>
    <row r="102" spans="1:26">
      <c r="A102" s="50" t="s">
        <v>77</v>
      </c>
      <c r="B102" s="32">
        <f>$B$8</f>
        <v>1.1000000000000001E-3</v>
      </c>
      <c r="C102" s="33">
        <f>IFERROR($B$102*C$95,0)</f>
        <v>0</v>
      </c>
      <c r="D102" s="33">
        <f t="shared" ref="D102:Z102" si="187">IFERROR($B$102*D$95,0)</f>
        <v>0</v>
      </c>
      <c r="E102" s="33">
        <f t="shared" si="187"/>
        <v>0</v>
      </c>
      <c r="F102" s="33">
        <f t="shared" si="187"/>
        <v>0</v>
      </c>
      <c r="G102" s="33">
        <f t="shared" si="187"/>
        <v>0</v>
      </c>
      <c r="H102" s="33">
        <f t="shared" si="187"/>
        <v>0</v>
      </c>
      <c r="I102" s="33">
        <f t="shared" si="187"/>
        <v>0</v>
      </c>
      <c r="J102" s="33">
        <f t="shared" si="187"/>
        <v>0</v>
      </c>
      <c r="K102" s="33">
        <f t="shared" si="187"/>
        <v>0</v>
      </c>
      <c r="L102" s="33">
        <f t="shared" si="187"/>
        <v>0</v>
      </c>
      <c r="M102" s="33">
        <f t="shared" si="187"/>
        <v>0</v>
      </c>
      <c r="N102" s="33">
        <f t="shared" si="187"/>
        <v>0</v>
      </c>
      <c r="O102" s="33">
        <f t="shared" si="187"/>
        <v>0</v>
      </c>
      <c r="P102" s="33">
        <f t="shared" si="187"/>
        <v>0</v>
      </c>
      <c r="Q102" s="33">
        <f t="shared" si="187"/>
        <v>0</v>
      </c>
      <c r="R102" s="33">
        <f t="shared" si="187"/>
        <v>0</v>
      </c>
      <c r="S102" s="33">
        <f t="shared" si="187"/>
        <v>0</v>
      </c>
      <c r="T102" s="33">
        <f t="shared" si="187"/>
        <v>0</v>
      </c>
      <c r="U102" s="33">
        <f t="shared" si="187"/>
        <v>0</v>
      </c>
      <c r="V102" s="33">
        <f t="shared" si="187"/>
        <v>0</v>
      </c>
      <c r="W102" s="33">
        <f t="shared" si="187"/>
        <v>0</v>
      </c>
      <c r="X102" s="33">
        <f t="shared" si="187"/>
        <v>0</v>
      </c>
      <c r="Y102" s="33">
        <f t="shared" si="187"/>
        <v>0</v>
      </c>
      <c r="Z102" s="33">
        <f t="shared" si="187"/>
        <v>0</v>
      </c>
    </row>
    <row r="103" spans="1:26" ht="14.5" customHeight="1">
      <c r="A103" s="50" t="s">
        <v>37</v>
      </c>
      <c r="B103" s="32"/>
      <c r="C103" s="34">
        <f>IFERROR(C98*((C100-C101)/C101-C102),0)</f>
        <v>0</v>
      </c>
      <c r="D103" s="34">
        <f t="shared" ref="D103" si="188">IFERROR(D98*((D100-D101)/D101-D102),0)</f>
        <v>0</v>
      </c>
      <c r="E103" s="34">
        <f t="shared" ref="E103" si="189">IFERROR(E98*((E100-E101)/E101-E102),0)</f>
        <v>0</v>
      </c>
      <c r="F103" s="34">
        <f t="shared" ref="F103" si="190">IFERROR(F98*((F100-F101)/F101-F102),0)</f>
        <v>0</v>
      </c>
      <c r="G103" s="34">
        <f t="shared" ref="G103" si="191">IFERROR(G98*((G100-G101)/G101-G102),0)</f>
        <v>0</v>
      </c>
      <c r="H103" s="34">
        <f t="shared" ref="H103" si="192">IFERROR(H98*((H100-H101)/H101-H102),0)</f>
        <v>0</v>
      </c>
      <c r="I103" s="34">
        <f t="shared" ref="I103" si="193">IFERROR(I98*((I100-I101)/I101-I102),0)</f>
        <v>0</v>
      </c>
      <c r="J103" s="34">
        <f t="shared" ref="J103" si="194">IFERROR(J98*((J100-J101)/J101-J102),0)</f>
        <v>0</v>
      </c>
      <c r="K103" s="34">
        <f t="shared" ref="K103" si="195">IFERROR(K98*((K100-K101)/K101-K102),0)</f>
        <v>0</v>
      </c>
      <c r="L103" s="34">
        <f t="shared" ref="L103" si="196">IFERROR(L98*((L100-L101)/L101-L102),0)</f>
        <v>0</v>
      </c>
      <c r="M103" s="34">
        <f t="shared" ref="M103" si="197">IFERROR(M98*((M100-M101)/M101-M102),0)</f>
        <v>0</v>
      </c>
      <c r="N103" s="34">
        <f t="shared" ref="N103" si="198">IFERROR(N98*((N100-N101)/N101-N102),0)</f>
        <v>0</v>
      </c>
      <c r="O103" s="34">
        <f t="shared" ref="O103" si="199">IFERROR(O98*((O100-O101)/O101-O102),0)</f>
        <v>0</v>
      </c>
      <c r="P103" s="34">
        <f t="shared" ref="P103" si="200">IFERROR(P98*((P100-P101)/P101-P102),0)</f>
        <v>0</v>
      </c>
      <c r="Q103" s="34">
        <f t="shared" ref="Q103" si="201">IFERROR(Q98*((Q100-Q101)/Q101-Q102),0)</f>
        <v>0</v>
      </c>
      <c r="R103" s="34">
        <f t="shared" ref="R103" si="202">IFERROR(R98*((R100-R101)/R101-R102),0)</f>
        <v>0</v>
      </c>
      <c r="S103" s="34">
        <f t="shared" ref="S103" si="203">IFERROR(S98*((S100-S101)/S101-S102),0)</f>
        <v>0</v>
      </c>
      <c r="T103" s="34">
        <f t="shared" ref="T103" si="204">IFERROR(T98*((T100-T101)/T101-T102),0)</f>
        <v>0</v>
      </c>
      <c r="U103" s="34">
        <f t="shared" ref="U103" si="205">IFERROR(U98*((U100-U101)/U101-U102),0)</f>
        <v>0</v>
      </c>
      <c r="V103" s="34">
        <f t="shared" ref="V103" si="206">IFERROR(V98*((V100-V101)/V101-V102),0)</f>
        <v>0</v>
      </c>
      <c r="W103" s="34">
        <f t="shared" ref="W103" si="207">IFERROR(W98*((W100-W101)/W101-W102),0)</f>
        <v>0</v>
      </c>
      <c r="X103" s="34">
        <f t="shared" ref="X103" si="208">IFERROR(X98*((X100-X101)/X101-X102),0)</f>
        <v>0</v>
      </c>
      <c r="Y103" s="34">
        <f t="shared" ref="Y103" si="209">IFERROR(Y98*((Y100-Y101)/Y101-Y102),0)</f>
        <v>0</v>
      </c>
      <c r="Z103" s="34">
        <f t="shared" ref="Z103" si="210">IFERROR(Z98*((Z100-Z101)/Z101-Z102),0)</f>
        <v>0</v>
      </c>
    </row>
    <row r="104" spans="1:26">
      <c r="A104" s="50" t="s">
        <v>110</v>
      </c>
      <c r="B104" s="32"/>
      <c r="C104" s="61">
        <f>IFERROR(C$99*C$20,0)</f>
        <v>0</v>
      </c>
      <c r="D104" s="61">
        <f t="shared" ref="D104:Z104" si="211">IFERROR(D$99*D$20,0)</f>
        <v>0</v>
      </c>
      <c r="E104" s="61">
        <f t="shared" si="211"/>
        <v>0</v>
      </c>
      <c r="F104" s="61">
        <f t="shared" si="211"/>
        <v>0</v>
      </c>
      <c r="G104" s="61">
        <f t="shared" si="211"/>
        <v>0</v>
      </c>
      <c r="H104" s="61">
        <f t="shared" si="211"/>
        <v>0</v>
      </c>
      <c r="I104" s="61">
        <f t="shared" si="211"/>
        <v>0</v>
      </c>
      <c r="J104" s="61">
        <f t="shared" si="211"/>
        <v>0</v>
      </c>
      <c r="K104" s="61">
        <f t="shared" si="211"/>
        <v>0</v>
      </c>
      <c r="L104" s="61">
        <f t="shared" si="211"/>
        <v>0</v>
      </c>
      <c r="M104" s="61">
        <f t="shared" si="211"/>
        <v>0</v>
      </c>
      <c r="N104" s="61">
        <f t="shared" si="211"/>
        <v>0</v>
      </c>
      <c r="O104" s="61">
        <f t="shared" si="211"/>
        <v>0</v>
      </c>
      <c r="P104" s="61">
        <f t="shared" si="211"/>
        <v>0</v>
      </c>
      <c r="Q104" s="61">
        <f t="shared" si="211"/>
        <v>0</v>
      </c>
      <c r="R104" s="61">
        <f t="shared" si="211"/>
        <v>0</v>
      </c>
      <c r="S104" s="61">
        <f t="shared" si="211"/>
        <v>0</v>
      </c>
      <c r="T104" s="61">
        <f t="shared" si="211"/>
        <v>0</v>
      </c>
      <c r="U104" s="61">
        <f t="shared" si="211"/>
        <v>0</v>
      </c>
      <c r="V104" s="61">
        <f t="shared" si="211"/>
        <v>0</v>
      </c>
      <c r="W104" s="61">
        <f t="shared" si="211"/>
        <v>0</v>
      </c>
      <c r="X104" s="61">
        <f t="shared" si="211"/>
        <v>0</v>
      </c>
      <c r="Y104" s="61">
        <f t="shared" si="211"/>
        <v>0</v>
      </c>
      <c r="Z104" s="61">
        <f t="shared" si="211"/>
        <v>0</v>
      </c>
    </row>
    <row r="105" spans="1:26" ht="14" customHeight="1">
      <c r="A105" s="50" t="s">
        <v>88</v>
      </c>
      <c r="B105" s="66"/>
      <c r="C105" s="34">
        <f t="shared" ref="C105:H105" si="212">C$103-C$104</f>
        <v>0</v>
      </c>
      <c r="D105" s="34">
        <f t="shared" si="212"/>
        <v>0</v>
      </c>
      <c r="E105" s="34">
        <f t="shared" si="212"/>
        <v>0</v>
      </c>
      <c r="F105" s="34">
        <f t="shared" si="212"/>
        <v>0</v>
      </c>
      <c r="G105" s="34">
        <f t="shared" si="212"/>
        <v>0</v>
      </c>
      <c r="H105" s="34">
        <f t="shared" si="212"/>
        <v>0</v>
      </c>
      <c r="I105" s="34">
        <f t="shared" ref="I105:Z105" si="213">I$103-I$104</f>
        <v>0</v>
      </c>
      <c r="J105" s="34">
        <f t="shared" si="213"/>
        <v>0</v>
      </c>
      <c r="K105" s="34">
        <f t="shared" si="213"/>
        <v>0</v>
      </c>
      <c r="L105" s="34">
        <f t="shared" si="213"/>
        <v>0</v>
      </c>
      <c r="M105" s="34">
        <f t="shared" si="213"/>
        <v>0</v>
      </c>
      <c r="N105" s="34">
        <f t="shared" si="213"/>
        <v>0</v>
      </c>
      <c r="O105" s="34">
        <f t="shared" si="213"/>
        <v>0</v>
      </c>
      <c r="P105" s="34">
        <f t="shared" si="213"/>
        <v>0</v>
      </c>
      <c r="Q105" s="34">
        <f t="shared" si="213"/>
        <v>0</v>
      </c>
      <c r="R105" s="34">
        <f t="shared" si="213"/>
        <v>0</v>
      </c>
      <c r="S105" s="34">
        <f t="shared" si="213"/>
        <v>0</v>
      </c>
      <c r="T105" s="34">
        <f t="shared" si="213"/>
        <v>0</v>
      </c>
      <c r="U105" s="34">
        <f t="shared" si="213"/>
        <v>0</v>
      </c>
      <c r="V105" s="34">
        <f t="shared" si="213"/>
        <v>0</v>
      </c>
      <c r="W105" s="34">
        <f t="shared" si="213"/>
        <v>0</v>
      </c>
      <c r="X105" s="34">
        <f t="shared" si="213"/>
        <v>0</v>
      </c>
      <c r="Y105" s="34">
        <f t="shared" si="213"/>
        <v>0</v>
      </c>
      <c r="Z105" s="34">
        <f t="shared" si="213"/>
        <v>0</v>
      </c>
    </row>
    <row r="106" spans="1:26" ht="14" customHeight="1">
      <c r="A106" s="50"/>
      <c r="B106" s="66"/>
      <c r="C106" s="34"/>
      <c r="D106" s="34"/>
      <c r="E106" s="34"/>
      <c r="F106" s="34"/>
      <c r="G106" s="34"/>
      <c r="H106" s="34"/>
      <c r="I106" s="34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s="60" customFormat="1" ht="28" customHeight="1">
      <c r="A107" s="145" t="s">
        <v>102</v>
      </c>
      <c r="B107" s="115"/>
      <c r="C107" s="116">
        <f t="shared" ref="C107:H107" si="214">IF(C$105&lt;0,"€0.00",C105)</f>
        <v>0</v>
      </c>
      <c r="D107" s="116">
        <f t="shared" si="214"/>
        <v>0</v>
      </c>
      <c r="E107" s="116">
        <f t="shared" si="214"/>
        <v>0</v>
      </c>
      <c r="F107" s="116">
        <f t="shared" si="214"/>
        <v>0</v>
      </c>
      <c r="G107" s="116">
        <f t="shared" si="214"/>
        <v>0</v>
      </c>
      <c r="H107" s="116">
        <f t="shared" si="214"/>
        <v>0</v>
      </c>
      <c r="I107" s="116">
        <f t="shared" ref="I107:Z107" si="215">IF(I$105&lt;0,"€0.00",I105)</f>
        <v>0</v>
      </c>
      <c r="J107" s="116">
        <f t="shared" si="215"/>
        <v>0</v>
      </c>
      <c r="K107" s="116">
        <f t="shared" si="215"/>
        <v>0</v>
      </c>
      <c r="L107" s="116">
        <f t="shared" si="215"/>
        <v>0</v>
      </c>
      <c r="M107" s="116">
        <f t="shared" si="215"/>
        <v>0</v>
      </c>
      <c r="N107" s="116">
        <f t="shared" si="215"/>
        <v>0</v>
      </c>
      <c r="O107" s="116">
        <f t="shared" si="215"/>
        <v>0</v>
      </c>
      <c r="P107" s="116">
        <f t="shared" si="215"/>
        <v>0</v>
      </c>
      <c r="Q107" s="116">
        <f t="shared" si="215"/>
        <v>0</v>
      </c>
      <c r="R107" s="116">
        <f t="shared" si="215"/>
        <v>0</v>
      </c>
      <c r="S107" s="116">
        <f t="shared" si="215"/>
        <v>0</v>
      </c>
      <c r="T107" s="116">
        <f t="shared" si="215"/>
        <v>0</v>
      </c>
      <c r="U107" s="116">
        <f t="shared" si="215"/>
        <v>0</v>
      </c>
      <c r="V107" s="116">
        <f t="shared" si="215"/>
        <v>0</v>
      </c>
      <c r="W107" s="116">
        <f t="shared" si="215"/>
        <v>0</v>
      </c>
      <c r="X107" s="116">
        <f t="shared" si="215"/>
        <v>0</v>
      </c>
      <c r="Y107" s="116">
        <f t="shared" si="215"/>
        <v>0</v>
      </c>
      <c r="Z107" s="116">
        <f t="shared" si="215"/>
        <v>0</v>
      </c>
    </row>
    <row r="108" spans="1:26">
      <c r="A108" s="50" t="s">
        <v>13</v>
      </c>
      <c r="B108" s="32"/>
      <c r="C108" s="36">
        <f>$C$107</f>
        <v>0</v>
      </c>
      <c r="D108" s="36">
        <f t="shared" ref="D108" si="216">D107+C108</f>
        <v>0</v>
      </c>
      <c r="E108" s="36">
        <f t="shared" ref="E108" si="217">E107+D108</f>
        <v>0</v>
      </c>
      <c r="F108" s="36">
        <f t="shared" ref="F108" si="218">F107+E108</f>
        <v>0</v>
      </c>
      <c r="G108" s="36">
        <f t="shared" ref="G108" si="219">G107+F108</f>
        <v>0</v>
      </c>
      <c r="H108" s="36">
        <f t="shared" ref="H108" si="220">H107+G108</f>
        <v>0</v>
      </c>
      <c r="I108" s="36">
        <f>I107+H108</f>
        <v>0</v>
      </c>
      <c r="J108" s="36">
        <f t="shared" ref="J108" si="221">J107+I108</f>
        <v>0</v>
      </c>
      <c r="K108" s="34">
        <f t="shared" ref="K108" si="222">K107+J108</f>
        <v>0</v>
      </c>
      <c r="L108" s="34">
        <f t="shared" ref="L108" si="223">L107+K108</f>
        <v>0</v>
      </c>
      <c r="M108" s="34">
        <f t="shared" ref="M108" si="224">M107+L108</f>
        <v>0</v>
      </c>
      <c r="N108" s="34">
        <f t="shared" ref="N108" si="225">N107+M108</f>
        <v>0</v>
      </c>
      <c r="O108" s="34">
        <f t="shared" ref="O108" si="226">O107+N108</f>
        <v>0</v>
      </c>
      <c r="P108" s="34">
        <f t="shared" ref="P108" si="227">P107+O108</f>
        <v>0</v>
      </c>
      <c r="Q108" s="34">
        <f t="shared" ref="Q108" si="228">Q107+P108</f>
        <v>0</v>
      </c>
      <c r="R108" s="34">
        <f t="shared" ref="R108" si="229">R107+Q108</f>
        <v>0</v>
      </c>
      <c r="S108" s="34">
        <f t="shared" ref="S108" si="230">S107+R108</f>
        <v>0</v>
      </c>
      <c r="T108" s="34">
        <f t="shared" ref="T108" si="231">T107+S108</f>
        <v>0</v>
      </c>
      <c r="U108" s="34">
        <f t="shared" ref="U108" si="232">U107+T108</f>
        <v>0</v>
      </c>
      <c r="V108" s="34">
        <f t="shared" ref="V108" si="233">V107+U108</f>
        <v>0</v>
      </c>
      <c r="W108" s="34">
        <f t="shared" ref="W108" si="234">W107+V108</f>
        <v>0</v>
      </c>
      <c r="X108" s="34">
        <f t="shared" ref="X108" si="235">X107+W108</f>
        <v>0</v>
      </c>
      <c r="Y108" s="34">
        <f t="shared" ref="Y108" si="236">Y107+X108</f>
        <v>0</v>
      </c>
      <c r="Z108" s="34">
        <f t="shared" ref="Z108" si="237">Z107+Y108</f>
        <v>0</v>
      </c>
    </row>
    <row r="109" spans="1:26">
      <c r="A109" s="50"/>
      <c r="B109" s="66"/>
      <c r="C109" s="245"/>
      <c r="D109" s="245"/>
      <c r="E109" s="246"/>
      <c r="F109" s="246"/>
      <c r="G109" s="246"/>
      <c r="H109" s="246"/>
      <c r="I109" s="246"/>
      <c r="J109" s="246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>
      <c r="B110" s="53"/>
      <c r="C110" s="53"/>
      <c r="D110" s="53"/>
    </row>
    <row r="111" spans="1:26">
      <c r="B111" s="53"/>
      <c r="C111" s="53"/>
      <c r="D111" s="53"/>
    </row>
    <row r="112" spans="1:26" ht="14.5" customHeight="1">
      <c r="A112" s="60" t="s">
        <v>64</v>
      </c>
      <c r="B112" s="53"/>
      <c r="C112" s="53"/>
      <c r="D112" s="53"/>
    </row>
    <row r="113" spans="1:26" s="149" customFormat="1" ht="27.5" customHeight="1">
      <c r="A113" s="147" t="s">
        <v>49</v>
      </c>
      <c r="B113" s="146" t="s">
        <v>105</v>
      </c>
      <c r="C113" s="146" t="s">
        <v>86</v>
      </c>
      <c r="D113" s="148"/>
    </row>
    <row r="114" spans="1:26" ht="14.5" customHeight="1">
      <c r="A114" s="45" t="s">
        <v>95</v>
      </c>
      <c r="B114" s="44" t="str">
        <f>IF($B$4=0,"",$B$4)</f>
        <v/>
      </c>
      <c r="C114" s="62"/>
      <c r="D114" s="53"/>
    </row>
    <row r="115" spans="1:26" ht="14.5" customHeight="1">
      <c r="B115" s="53"/>
      <c r="C115" s="53"/>
      <c r="D115" s="53"/>
    </row>
    <row r="116" spans="1:26" s="54" customFormat="1">
      <c r="A116" s="58" t="s">
        <v>74</v>
      </c>
      <c r="B116" s="38"/>
      <c r="C116" s="38" t="str">
        <f t="shared" ref="C116:H116" si="238">IF(C$10=0,"",C$10)</f>
        <v/>
      </c>
      <c r="D116" s="38" t="str">
        <f t="shared" si="238"/>
        <v/>
      </c>
      <c r="E116" s="38" t="str">
        <f t="shared" si="238"/>
        <v/>
      </c>
      <c r="F116" s="38" t="str">
        <f t="shared" si="238"/>
        <v/>
      </c>
      <c r="G116" s="38" t="str">
        <f t="shared" si="238"/>
        <v/>
      </c>
      <c r="H116" s="38" t="str">
        <f t="shared" si="238"/>
        <v/>
      </c>
      <c r="I116" s="38" t="str">
        <f t="shared" ref="I116:Z116" si="239">IF(I$10=0,"",I$10)</f>
        <v/>
      </c>
      <c r="J116" s="38" t="str">
        <f t="shared" si="239"/>
        <v/>
      </c>
      <c r="K116" s="38" t="str">
        <f t="shared" si="239"/>
        <v/>
      </c>
      <c r="L116" s="38" t="str">
        <f t="shared" si="239"/>
        <v/>
      </c>
      <c r="M116" s="38" t="str">
        <f t="shared" si="239"/>
        <v/>
      </c>
      <c r="N116" s="38" t="str">
        <f t="shared" si="239"/>
        <v/>
      </c>
      <c r="O116" s="38" t="str">
        <f t="shared" si="239"/>
        <v/>
      </c>
      <c r="P116" s="38" t="str">
        <f t="shared" si="239"/>
        <v/>
      </c>
      <c r="Q116" s="38" t="str">
        <f t="shared" si="239"/>
        <v/>
      </c>
      <c r="R116" s="38" t="str">
        <f t="shared" si="239"/>
        <v/>
      </c>
      <c r="S116" s="38" t="str">
        <f t="shared" si="239"/>
        <v/>
      </c>
      <c r="T116" s="38" t="str">
        <f t="shared" si="239"/>
        <v/>
      </c>
      <c r="U116" s="38" t="str">
        <f t="shared" si="239"/>
        <v/>
      </c>
      <c r="V116" s="38" t="str">
        <f t="shared" si="239"/>
        <v/>
      </c>
      <c r="W116" s="38" t="str">
        <f t="shared" si="239"/>
        <v/>
      </c>
      <c r="X116" s="38" t="str">
        <f t="shared" si="239"/>
        <v/>
      </c>
      <c r="Y116" s="38" t="str">
        <f t="shared" si="239"/>
        <v/>
      </c>
      <c r="Z116" s="38" t="str">
        <f t="shared" si="239"/>
        <v/>
      </c>
    </row>
    <row r="117" spans="1:26">
      <c r="A117" s="50" t="s">
        <v>26</v>
      </c>
      <c r="B117" s="40"/>
      <c r="C117" s="39" t="str">
        <f t="shared" ref="C117:H117" si="240">IF(C$11=0,"",C$11)</f>
        <v/>
      </c>
      <c r="D117" s="39" t="str">
        <f t="shared" si="240"/>
        <v/>
      </c>
      <c r="E117" s="39" t="str">
        <f t="shared" si="240"/>
        <v/>
      </c>
      <c r="F117" s="39" t="str">
        <f t="shared" si="240"/>
        <v/>
      </c>
      <c r="G117" s="39" t="str">
        <f t="shared" si="240"/>
        <v/>
      </c>
      <c r="H117" s="39" t="str">
        <f t="shared" si="240"/>
        <v/>
      </c>
      <c r="I117" s="39" t="str">
        <f t="shared" ref="I117:Z117" si="241">IF(I$11=0,"",I$11)</f>
        <v/>
      </c>
      <c r="J117" s="39" t="str">
        <f t="shared" si="241"/>
        <v/>
      </c>
      <c r="K117" s="39" t="str">
        <f t="shared" si="241"/>
        <v/>
      </c>
      <c r="L117" s="39" t="str">
        <f t="shared" si="241"/>
        <v/>
      </c>
      <c r="M117" s="39" t="str">
        <f t="shared" si="241"/>
        <v/>
      </c>
      <c r="N117" s="39" t="str">
        <f t="shared" si="241"/>
        <v/>
      </c>
      <c r="O117" s="39" t="str">
        <f t="shared" si="241"/>
        <v/>
      </c>
      <c r="P117" s="39" t="str">
        <f t="shared" si="241"/>
        <v/>
      </c>
      <c r="Q117" s="39" t="str">
        <f t="shared" si="241"/>
        <v/>
      </c>
      <c r="R117" s="39" t="str">
        <f t="shared" si="241"/>
        <v/>
      </c>
      <c r="S117" s="39" t="str">
        <f t="shared" si="241"/>
        <v/>
      </c>
      <c r="T117" s="39" t="str">
        <f t="shared" si="241"/>
        <v/>
      </c>
      <c r="U117" s="39" t="str">
        <f t="shared" si="241"/>
        <v/>
      </c>
      <c r="V117" s="39" t="str">
        <f t="shared" si="241"/>
        <v/>
      </c>
      <c r="W117" s="39" t="str">
        <f t="shared" si="241"/>
        <v/>
      </c>
      <c r="X117" s="39" t="str">
        <f t="shared" si="241"/>
        <v/>
      </c>
      <c r="Y117" s="39" t="str">
        <f t="shared" si="241"/>
        <v/>
      </c>
      <c r="Z117" s="39" t="str">
        <f t="shared" si="241"/>
        <v/>
      </c>
    </row>
    <row r="118" spans="1:26" s="122" customFormat="1">
      <c r="A118" s="58" t="s">
        <v>104</v>
      </c>
      <c r="B118" s="121"/>
      <c r="C118" s="244">
        <f>C$34</f>
        <v>0</v>
      </c>
      <c r="D118" s="244">
        <f t="shared" ref="D118:Z118" si="242">D$34</f>
        <v>0</v>
      </c>
      <c r="E118" s="244">
        <f t="shared" si="242"/>
        <v>0</v>
      </c>
      <c r="F118" s="244">
        <f t="shared" si="242"/>
        <v>0</v>
      </c>
      <c r="G118" s="244">
        <f t="shared" si="242"/>
        <v>0</v>
      </c>
      <c r="H118" s="244">
        <f t="shared" si="242"/>
        <v>0</v>
      </c>
      <c r="I118" s="244">
        <f t="shared" si="242"/>
        <v>0</v>
      </c>
      <c r="J118" s="244">
        <f t="shared" si="242"/>
        <v>0</v>
      </c>
      <c r="K118" s="244">
        <f t="shared" si="242"/>
        <v>0</v>
      </c>
      <c r="L118" s="244">
        <f t="shared" si="242"/>
        <v>0</v>
      </c>
      <c r="M118" s="244">
        <f t="shared" si="242"/>
        <v>0</v>
      </c>
      <c r="N118" s="244">
        <f t="shared" si="242"/>
        <v>0</v>
      </c>
      <c r="O118" s="244">
        <f t="shared" si="242"/>
        <v>0</v>
      </c>
      <c r="P118" s="244">
        <f t="shared" si="242"/>
        <v>0</v>
      </c>
      <c r="Q118" s="244">
        <f t="shared" si="242"/>
        <v>0</v>
      </c>
      <c r="R118" s="244">
        <f t="shared" si="242"/>
        <v>0</v>
      </c>
      <c r="S118" s="244">
        <f t="shared" si="242"/>
        <v>0</v>
      </c>
      <c r="T118" s="244">
        <f t="shared" si="242"/>
        <v>0</v>
      </c>
      <c r="U118" s="244">
        <f t="shared" si="242"/>
        <v>0</v>
      </c>
      <c r="V118" s="244">
        <f t="shared" si="242"/>
        <v>0</v>
      </c>
      <c r="W118" s="244">
        <f t="shared" si="242"/>
        <v>0</v>
      </c>
      <c r="X118" s="244">
        <f t="shared" si="242"/>
        <v>0</v>
      </c>
      <c r="Y118" s="244">
        <f t="shared" si="242"/>
        <v>0</v>
      </c>
      <c r="Z118" s="244">
        <f t="shared" si="242"/>
        <v>0</v>
      </c>
    </row>
    <row r="119" spans="1:26" s="55" customFormat="1">
      <c r="A119" s="51" t="s">
        <v>78</v>
      </c>
      <c r="B119" s="65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>
      <c r="A120" s="50" t="s">
        <v>79</v>
      </c>
      <c r="B120" s="32" t="s">
        <v>40</v>
      </c>
      <c r="C120" s="120">
        <f>IFERROR(C119/C118,0)</f>
        <v>0</v>
      </c>
      <c r="D120" s="120">
        <f t="shared" ref="D120" si="243">IFERROR(D119/D118,0)</f>
        <v>0</v>
      </c>
      <c r="E120" s="120">
        <f t="shared" ref="E120" si="244">IFERROR(E119/E118,0)</f>
        <v>0</v>
      </c>
      <c r="F120" s="120">
        <f t="shared" ref="F120" si="245">IFERROR(F119/F118,0)</f>
        <v>0</v>
      </c>
      <c r="G120" s="120">
        <f t="shared" ref="G120" si="246">IFERROR(G119/G118,0)</f>
        <v>0</v>
      </c>
      <c r="H120" s="120">
        <f t="shared" ref="H120" si="247">IFERROR(H119/H118,0)</f>
        <v>0</v>
      </c>
      <c r="I120" s="120">
        <f t="shared" ref="I120" si="248">IFERROR(I119/I118,0)</f>
        <v>0</v>
      </c>
      <c r="J120" s="120">
        <f t="shared" ref="J120" si="249">IFERROR(J119/J118,0)</f>
        <v>0</v>
      </c>
      <c r="K120" s="120">
        <f t="shared" ref="K120" si="250">IFERROR(K119/K118,0)</f>
        <v>0</v>
      </c>
      <c r="L120" s="120">
        <f t="shared" ref="L120" si="251">IFERROR(L119/L118,0)</f>
        <v>0</v>
      </c>
      <c r="M120" s="120">
        <f t="shared" ref="M120" si="252">IFERROR(M119/M118,0)</f>
        <v>0</v>
      </c>
      <c r="N120" s="120">
        <f t="shared" ref="N120" si="253">IFERROR(N119/N118,0)</f>
        <v>0</v>
      </c>
      <c r="O120" s="120">
        <f t="shared" ref="O120" si="254">IFERROR(O119/O118,0)</f>
        <v>0</v>
      </c>
      <c r="P120" s="120">
        <f t="shared" ref="P120" si="255">IFERROR(P119/P118,0)</f>
        <v>0</v>
      </c>
      <c r="Q120" s="120">
        <f t="shared" ref="Q120" si="256">IFERROR(Q119/Q118,0)</f>
        <v>0</v>
      </c>
      <c r="R120" s="120">
        <f t="shared" ref="R120" si="257">IFERROR(R119/R118,0)</f>
        <v>0</v>
      </c>
      <c r="S120" s="120">
        <f t="shared" ref="S120" si="258">IFERROR(S119/S118,0)</f>
        <v>0</v>
      </c>
      <c r="T120" s="120">
        <f t="shared" ref="T120" si="259">IFERROR(T119/T118,0)</f>
        <v>0</v>
      </c>
      <c r="U120" s="120">
        <f t="shared" ref="U120" si="260">IFERROR(U119/U118,0)</f>
        <v>0</v>
      </c>
      <c r="V120" s="120">
        <f t="shared" ref="V120" si="261">IFERROR(V119/V118,0)</f>
        <v>0</v>
      </c>
      <c r="W120" s="120">
        <f t="shared" ref="W120" si="262">IFERROR(W119/W118,0)</f>
        <v>0</v>
      </c>
      <c r="X120" s="120">
        <f t="shared" ref="X120" si="263">IFERROR(X119/X118,0)</f>
        <v>0</v>
      </c>
      <c r="Y120" s="120">
        <f t="shared" ref="Y120" si="264">IFERROR(Y119/Y118,0)</f>
        <v>0</v>
      </c>
      <c r="Z120" s="120">
        <f t="shared" ref="Z120" si="265">IFERROR(Z119/Z118,0)</f>
        <v>0</v>
      </c>
    </row>
    <row r="121" spans="1:26">
      <c r="A121" s="50" t="s">
        <v>47</v>
      </c>
      <c r="B121" s="3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>
      <c r="A122" s="50" t="s">
        <v>86</v>
      </c>
      <c r="B122" s="24" t="str">
        <f>IF($B$4=0,"",$B$4)</f>
        <v/>
      </c>
      <c r="C122" s="63">
        <f t="shared" ref="C122:Z122" si="266">$C$114</f>
        <v>0</v>
      </c>
      <c r="D122" s="63">
        <f t="shared" si="266"/>
        <v>0</v>
      </c>
      <c r="E122" s="63">
        <f t="shared" si="266"/>
        <v>0</v>
      </c>
      <c r="F122" s="63">
        <f t="shared" si="266"/>
        <v>0</v>
      </c>
      <c r="G122" s="63">
        <f t="shared" si="266"/>
        <v>0</v>
      </c>
      <c r="H122" s="63">
        <f t="shared" si="266"/>
        <v>0</v>
      </c>
      <c r="I122" s="63">
        <f t="shared" si="266"/>
        <v>0</v>
      </c>
      <c r="J122" s="63">
        <f t="shared" si="266"/>
        <v>0</v>
      </c>
      <c r="K122" s="63">
        <f t="shared" si="266"/>
        <v>0</v>
      </c>
      <c r="L122" s="63">
        <f t="shared" si="266"/>
        <v>0</v>
      </c>
      <c r="M122" s="63">
        <f t="shared" si="266"/>
        <v>0</v>
      </c>
      <c r="N122" s="63">
        <f t="shared" si="266"/>
        <v>0</v>
      </c>
      <c r="O122" s="63">
        <f t="shared" si="266"/>
        <v>0</v>
      </c>
      <c r="P122" s="63">
        <f t="shared" si="266"/>
        <v>0</v>
      </c>
      <c r="Q122" s="63">
        <f t="shared" si="266"/>
        <v>0</v>
      </c>
      <c r="R122" s="63">
        <f t="shared" si="266"/>
        <v>0</v>
      </c>
      <c r="S122" s="63">
        <f t="shared" si="266"/>
        <v>0</v>
      </c>
      <c r="T122" s="63">
        <f t="shared" si="266"/>
        <v>0</v>
      </c>
      <c r="U122" s="63">
        <f t="shared" si="266"/>
        <v>0</v>
      </c>
      <c r="V122" s="63">
        <f t="shared" si="266"/>
        <v>0</v>
      </c>
      <c r="W122" s="63">
        <f t="shared" si="266"/>
        <v>0</v>
      </c>
      <c r="X122" s="63">
        <f t="shared" si="266"/>
        <v>0</v>
      </c>
      <c r="Y122" s="63">
        <f t="shared" si="266"/>
        <v>0</v>
      </c>
      <c r="Z122" s="63">
        <f t="shared" si="266"/>
        <v>0</v>
      </c>
    </row>
    <row r="123" spans="1:26">
      <c r="A123" s="50" t="s">
        <v>77</v>
      </c>
      <c r="B123" s="32">
        <f>$B$8</f>
        <v>1.1000000000000001E-3</v>
      </c>
      <c r="C123" s="33">
        <f>IFERROR($B$123*C$116,0)</f>
        <v>0</v>
      </c>
      <c r="D123" s="33">
        <f t="shared" ref="D123:Z123" si="267">IFERROR($B$123*D$116,0)</f>
        <v>0</v>
      </c>
      <c r="E123" s="33">
        <f t="shared" si="267"/>
        <v>0</v>
      </c>
      <c r="F123" s="33">
        <f t="shared" si="267"/>
        <v>0</v>
      </c>
      <c r="G123" s="33">
        <f t="shared" si="267"/>
        <v>0</v>
      </c>
      <c r="H123" s="33">
        <f t="shared" si="267"/>
        <v>0</v>
      </c>
      <c r="I123" s="33">
        <f t="shared" si="267"/>
        <v>0</v>
      </c>
      <c r="J123" s="33">
        <f t="shared" si="267"/>
        <v>0</v>
      </c>
      <c r="K123" s="33">
        <f t="shared" si="267"/>
        <v>0</v>
      </c>
      <c r="L123" s="33">
        <f t="shared" si="267"/>
        <v>0</v>
      </c>
      <c r="M123" s="33">
        <f t="shared" si="267"/>
        <v>0</v>
      </c>
      <c r="N123" s="33">
        <f t="shared" si="267"/>
        <v>0</v>
      </c>
      <c r="O123" s="33">
        <f t="shared" si="267"/>
        <v>0</v>
      </c>
      <c r="P123" s="33">
        <f t="shared" si="267"/>
        <v>0</v>
      </c>
      <c r="Q123" s="33">
        <f t="shared" si="267"/>
        <v>0</v>
      </c>
      <c r="R123" s="33">
        <f t="shared" si="267"/>
        <v>0</v>
      </c>
      <c r="S123" s="33">
        <f t="shared" si="267"/>
        <v>0</v>
      </c>
      <c r="T123" s="33">
        <f t="shared" si="267"/>
        <v>0</v>
      </c>
      <c r="U123" s="33">
        <f t="shared" si="267"/>
        <v>0</v>
      </c>
      <c r="V123" s="33">
        <f t="shared" si="267"/>
        <v>0</v>
      </c>
      <c r="W123" s="33">
        <f t="shared" si="267"/>
        <v>0</v>
      </c>
      <c r="X123" s="33">
        <f t="shared" si="267"/>
        <v>0</v>
      </c>
      <c r="Y123" s="33">
        <f t="shared" si="267"/>
        <v>0</v>
      </c>
      <c r="Z123" s="33">
        <f t="shared" si="267"/>
        <v>0</v>
      </c>
    </row>
    <row r="124" spans="1:26" ht="14.5" customHeight="1">
      <c r="A124" s="50" t="s">
        <v>37</v>
      </c>
      <c r="B124" s="32"/>
      <c r="C124" s="34">
        <f>IFERROR(C119*((C121-C122)/C122-C123),0)</f>
        <v>0</v>
      </c>
      <c r="D124" s="34">
        <f t="shared" ref="D124" si="268">IFERROR(D119*((D121-D122)/D122-D123),0)</f>
        <v>0</v>
      </c>
      <c r="E124" s="34">
        <f t="shared" ref="E124" si="269">IFERROR(E119*((E121-E122)/E122-E123),0)</f>
        <v>0</v>
      </c>
      <c r="F124" s="34">
        <f t="shared" ref="F124" si="270">IFERROR(F119*((F121-F122)/F122-F123),0)</f>
        <v>0</v>
      </c>
      <c r="G124" s="34">
        <f t="shared" ref="G124" si="271">IFERROR(G119*((G121-G122)/G122-G123),0)</f>
        <v>0</v>
      </c>
      <c r="H124" s="34">
        <f t="shared" ref="H124" si="272">IFERROR(H119*((H121-H122)/H122-H123),0)</f>
        <v>0</v>
      </c>
      <c r="I124" s="34">
        <f t="shared" ref="I124" si="273">IFERROR(I119*((I121-I122)/I122-I123),0)</f>
        <v>0</v>
      </c>
      <c r="J124" s="34">
        <f t="shared" ref="J124" si="274">IFERROR(J119*((J121-J122)/J122-J123),0)</f>
        <v>0</v>
      </c>
      <c r="K124" s="34">
        <f t="shared" ref="K124" si="275">IFERROR(K119*((K121-K122)/K122-K123),0)</f>
        <v>0</v>
      </c>
      <c r="L124" s="34">
        <f t="shared" ref="L124" si="276">IFERROR(L119*((L121-L122)/L122-L123),0)</f>
        <v>0</v>
      </c>
      <c r="M124" s="34">
        <f t="shared" ref="M124" si="277">IFERROR(M119*((M121-M122)/M122-M123),0)</f>
        <v>0</v>
      </c>
      <c r="N124" s="34">
        <f t="shared" ref="N124" si="278">IFERROR(N119*((N121-N122)/N122-N123),0)</f>
        <v>0</v>
      </c>
      <c r="O124" s="34">
        <f t="shared" ref="O124" si="279">IFERROR(O119*((O121-O122)/O122-O123),0)</f>
        <v>0</v>
      </c>
      <c r="P124" s="34">
        <f t="shared" ref="P124" si="280">IFERROR(P119*((P121-P122)/P122-P123),0)</f>
        <v>0</v>
      </c>
      <c r="Q124" s="34">
        <f t="shared" ref="Q124" si="281">IFERROR(Q119*((Q121-Q122)/Q122-Q123),0)</f>
        <v>0</v>
      </c>
      <c r="R124" s="34">
        <f t="shared" ref="R124" si="282">IFERROR(R119*((R121-R122)/R122-R123),0)</f>
        <v>0</v>
      </c>
      <c r="S124" s="34">
        <f t="shared" ref="S124" si="283">IFERROR(S119*((S121-S122)/S122-S123),0)</f>
        <v>0</v>
      </c>
      <c r="T124" s="34">
        <f t="shared" ref="T124" si="284">IFERROR(T119*((T121-T122)/T122-T123),0)</f>
        <v>0</v>
      </c>
      <c r="U124" s="34">
        <f t="shared" ref="U124" si="285">IFERROR(U119*((U121-U122)/U122-U123),0)</f>
        <v>0</v>
      </c>
      <c r="V124" s="34">
        <f t="shared" ref="V124" si="286">IFERROR(V119*((V121-V122)/V122-V123),0)</f>
        <v>0</v>
      </c>
      <c r="W124" s="34">
        <f t="shared" ref="W124" si="287">IFERROR(W119*((W121-W122)/W122-W123),0)</f>
        <v>0</v>
      </c>
      <c r="X124" s="34">
        <f t="shared" ref="X124" si="288">IFERROR(X119*((X121-X122)/X122-X123),0)</f>
        <v>0</v>
      </c>
      <c r="Y124" s="34">
        <f t="shared" ref="Y124" si="289">IFERROR(Y119*((Y121-Y122)/Y122-Y123),0)</f>
        <v>0</v>
      </c>
      <c r="Z124" s="34">
        <f t="shared" ref="Z124" si="290">IFERROR(Z119*((Z121-Z122)/Z122-Z123),0)</f>
        <v>0</v>
      </c>
    </row>
    <row r="125" spans="1:26">
      <c r="A125" s="50" t="s">
        <v>110</v>
      </c>
      <c r="B125" s="32"/>
      <c r="C125" s="61">
        <f>IFERROR(C$120*C$20,0)</f>
        <v>0</v>
      </c>
      <c r="D125" s="61">
        <f t="shared" ref="D125:Z125" si="291">IFERROR(D$120*D$20,0)</f>
        <v>0</v>
      </c>
      <c r="E125" s="61">
        <f t="shared" si="291"/>
        <v>0</v>
      </c>
      <c r="F125" s="61">
        <f t="shared" si="291"/>
        <v>0</v>
      </c>
      <c r="G125" s="61">
        <f t="shared" si="291"/>
        <v>0</v>
      </c>
      <c r="H125" s="61">
        <f t="shared" si="291"/>
        <v>0</v>
      </c>
      <c r="I125" s="61">
        <f t="shared" si="291"/>
        <v>0</v>
      </c>
      <c r="J125" s="61">
        <f t="shared" si="291"/>
        <v>0</v>
      </c>
      <c r="K125" s="61">
        <f t="shared" si="291"/>
        <v>0</v>
      </c>
      <c r="L125" s="61">
        <f t="shared" si="291"/>
        <v>0</v>
      </c>
      <c r="M125" s="61">
        <f t="shared" si="291"/>
        <v>0</v>
      </c>
      <c r="N125" s="61">
        <f t="shared" si="291"/>
        <v>0</v>
      </c>
      <c r="O125" s="61">
        <f t="shared" si="291"/>
        <v>0</v>
      </c>
      <c r="P125" s="61">
        <f t="shared" si="291"/>
        <v>0</v>
      </c>
      <c r="Q125" s="61">
        <f t="shared" si="291"/>
        <v>0</v>
      </c>
      <c r="R125" s="61">
        <f t="shared" si="291"/>
        <v>0</v>
      </c>
      <c r="S125" s="61">
        <f t="shared" si="291"/>
        <v>0</v>
      </c>
      <c r="T125" s="61">
        <f t="shared" si="291"/>
        <v>0</v>
      </c>
      <c r="U125" s="61">
        <f t="shared" si="291"/>
        <v>0</v>
      </c>
      <c r="V125" s="61">
        <f t="shared" si="291"/>
        <v>0</v>
      </c>
      <c r="W125" s="61">
        <f t="shared" si="291"/>
        <v>0</v>
      </c>
      <c r="X125" s="61">
        <f t="shared" si="291"/>
        <v>0</v>
      </c>
      <c r="Y125" s="61">
        <f t="shared" si="291"/>
        <v>0</v>
      </c>
      <c r="Z125" s="61">
        <f t="shared" si="291"/>
        <v>0</v>
      </c>
    </row>
    <row r="126" spans="1:26" ht="14" customHeight="1">
      <c r="A126" s="50" t="s">
        <v>88</v>
      </c>
      <c r="B126" s="66"/>
      <c r="C126" s="34">
        <f t="shared" ref="C126:H126" si="292">C$124-C$125</f>
        <v>0</v>
      </c>
      <c r="D126" s="34">
        <f t="shared" si="292"/>
        <v>0</v>
      </c>
      <c r="E126" s="34">
        <f t="shared" si="292"/>
        <v>0</v>
      </c>
      <c r="F126" s="34">
        <f t="shared" si="292"/>
        <v>0</v>
      </c>
      <c r="G126" s="34">
        <f t="shared" si="292"/>
        <v>0</v>
      </c>
      <c r="H126" s="34">
        <f t="shared" si="292"/>
        <v>0</v>
      </c>
      <c r="I126" s="34">
        <f t="shared" ref="I126:Z126" si="293">I$124-I$125</f>
        <v>0</v>
      </c>
      <c r="J126" s="34">
        <f t="shared" si="293"/>
        <v>0</v>
      </c>
      <c r="K126" s="34">
        <f t="shared" si="293"/>
        <v>0</v>
      </c>
      <c r="L126" s="34">
        <f t="shared" si="293"/>
        <v>0</v>
      </c>
      <c r="M126" s="34">
        <f t="shared" si="293"/>
        <v>0</v>
      </c>
      <c r="N126" s="34">
        <f t="shared" si="293"/>
        <v>0</v>
      </c>
      <c r="O126" s="34">
        <f t="shared" si="293"/>
        <v>0</v>
      </c>
      <c r="P126" s="34">
        <f t="shared" si="293"/>
        <v>0</v>
      </c>
      <c r="Q126" s="34">
        <f t="shared" si="293"/>
        <v>0</v>
      </c>
      <c r="R126" s="34">
        <f t="shared" si="293"/>
        <v>0</v>
      </c>
      <c r="S126" s="34">
        <f t="shared" si="293"/>
        <v>0</v>
      </c>
      <c r="T126" s="34">
        <f t="shared" si="293"/>
        <v>0</v>
      </c>
      <c r="U126" s="34">
        <f t="shared" si="293"/>
        <v>0</v>
      </c>
      <c r="V126" s="34">
        <f t="shared" si="293"/>
        <v>0</v>
      </c>
      <c r="W126" s="34">
        <f t="shared" si="293"/>
        <v>0</v>
      </c>
      <c r="X126" s="34">
        <f t="shared" si="293"/>
        <v>0</v>
      </c>
      <c r="Y126" s="34">
        <f t="shared" si="293"/>
        <v>0</v>
      </c>
      <c r="Z126" s="34">
        <f t="shared" si="293"/>
        <v>0</v>
      </c>
    </row>
    <row r="127" spans="1:26" ht="14" customHeight="1">
      <c r="A127" s="50"/>
      <c r="B127" s="66"/>
      <c r="C127" s="34"/>
      <c r="D127" s="34"/>
      <c r="E127" s="34"/>
      <c r="F127" s="34"/>
      <c r="G127" s="34"/>
      <c r="H127" s="34"/>
      <c r="I127" s="34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s="60" customFormat="1" ht="28" customHeight="1">
      <c r="A128" s="145" t="s">
        <v>102</v>
      </c>
      <c r="B128" s="115"/>
      <c r="C128" s="116">
        <f>IF(C$126&lt;0,"€0.00",C126)</f>
        <v>0</v>
      </c>
      <c r="D128" s="116">
        <f t="shared" ref="D128:Z128" si="294">IF(D$126&lt;0,"€0.00",D126)</f>
        <v>0</v>
      </c>
      <c r="E128" s="116">
        <f t="shared" si="294"/>
        <v>0</v>
      </c>
      <c r="F128" s="116">
        <f t="shared" si="294"/>
        <v>0</v>
      </c>
      <c r="G128" s="116">
        <f t="shared" si="294"/>
        <v>0</v>
      </c>
      <c r="H128" s="116">
        <f t="shared" si="294"/>
        <v>0</v>
      </c>
      <c r="I128" s="116">
        <f t="shared" si="294"/>
        <v>0</v>
      </c>
      <c r="J128" s="116">
        <f t="shared" si="294"/>
        <v>0</v>
      </c>
      <c r="K128" s="116">
        <f t="shared" si="294"/>
        <v>0</v>
      </c>
      <c r="L128" s="116">
        <f t="shared" si="294"/>
        <v>0</v>
      </c>
      <c r="M128" s="116">
        <f t="shared" si="294"/>
        <v>0</v>
      </c>
      <c r="N128" s="116">
        <f t="shared" si="294"/>
        <v>0</v>
      </c>
      <c r="O128" s="116">
        <f t="shared" si="294"/>
        <v>0</v>
      </c>
      <c r="P128" s="116">
        <f t="shared" si="294"/>
        <v>0</v>
      </c>
      <c r="Q128" s="116">
        <f t="shared" si="294"/>
        <v>0</v>
      </c>
      <c r="R128" s="116">
        <f t="shared" si="294"/>
        <v>0</v>
      </c>
      <c r="S128" s="116">
        <f t="shared" si="294"/>
        <v>0</v>
      </c>
      <c r="T128" s="116">
        <f t="shared" si="294"/>
        <v>0</v>
      </c>
      <c r="U128" s="116">
        <f t="shared" si="294"/>
        <v>0</v>
      </c>
      <c r="V128" s="116">
        <f t="shared" si="294"/>
        <v>0</v>
      </c>
      <c r="W128" s="116">
        <f t="shared" si="294"/>
        <v>0</v>
      </c>
      <c r="X128" s="116">
        <f t="shared" si="294"/>
        <v>0</v>
      </c>
      <c r="Y128" s="116">
        <f t="shared" si="294"/>
        <v>0</v>
      </c>
      <c r="Z128" s="116">
        <f t="shared" si="294"/>
        <v>0</v>
      </c>
    </row>
    <row r="129" spans="1:26">
      <c r="A129" s="50" t="s">
        <v>13</v>
      </c>
      <c r="B129" s="32"/>
      <c r="C129" s="34">
        <f>$C$128</f>
        <v>0</v>
      </c>
      <c r="D129" s="34">
        <f t="shared" ref="D129" si="295">D128+C129</f>
        <v>0</v>
      </c>
      <c r="E129" s="34">
        <f t="shared" ref="E129" si="296">E128+D129</f>
        <v>0</v>
      </c>
      <c r="F129" s="34">
        <f t="shared" ref="F129" si="297">F128+E129</f>
        <v>0</v>
      </c>
      <c r="G129" s="34">
        <f t="shared" ref="G129" si="298">G128+F129</f>
        <v>0</v>
      </c>
      <c r="H129" s="34">
        <f t="shared" ref="H129" si="299">H128+G129</f>
        <v>0</v>
      </c>
      <c r="I129" s="34">
        <f>I128+H129</f>
        <v>0</v>
      </c>
      <c r="J129" s="34">
        <f t="shared" ref="J129" si="300">J128+I129</f>
        <v>0</v>
      </c>
      <c r="K129" s="34">
        <f t="shared" ref="K129" si="301">K128+J129</f>
        <v>0</v>
      </c>
      <c r="L129" s="34">
        <f t="shared" ref="L129" si="302">L128+K129</f>
        <v>0</v>
      </c>
      <c r="M129" s="34">
        <f t="shared" ref="M129" si="303">M128+L129</f>
        <v>0</v>
      </c>
      <c r="N129" s="34">
        <f t="shared" ref="N129" si="304">N128+M129</f>
        <v>0</v>
      </c>
      <c r="O129" s="34">
        <f t="shared" ref="O129" si="305">O128+N129</f>
        <v>0</v>
      </c>
      <c r="P129" s="34">
        <f t="shared" ref="P129" si="306">P128+O129</f>
        <v>0</v>
      </c>
      <c r="Q129" s="34">
        <f t="shared" ref="Q129" si="307">Q128+P129</f>
        <v>0</v>
      </c>
      <c r="R129" s="34">
        <f t="shared" ref="R129" si="308">R128+Q129</f>
        <v>0</v>
      </c>
      <c r="S129" s="34">
        <f t="shared" ref="S129" si="309">S128+R129</f>
        <v>0</v>
      </c>
      <c r="T129" s="34">
        <f t="shared" ref="T129" si="310">T128+S129</f>
        <v>0</v>
      </c>
      <c r="U129" s="34">
        <f t="shared" ref="U129" si="311">U128+T129</f>
        <v>0</v>
      </c>
      <c r="V129" s="34">
        <f t="shared" ref="V129" si="312">V128+U129</f>
        <v>0</v>
      </c>
      <c r="W129" s="34">
        <f t="shared" ref="W129" si="313">W128+V129</f>
        <v>0</v>
      </c>
      <c r="X129" s="34">
        <f t="shared" ref="X129" si="314">X128+W129</f>
        <v>0</v>
      </c>
      <c r="Y129" s="34">
        <f t="shared" ref="Y129" si="315">Y128+X129</f>
        <v>0</v>
      </c>
      <c r="Z129" s="34">
        <f t="shared" ref="Z129" si="316">Z128+Y129</f>
        <v>0</v>
      </c>
    </row>
    <row r="130" spans="1:26">
      <c r="A130" s="50"/>
      <c r="B130" s="66"/>
      <c r="C130" s="33"/>
      <c r="D130" s="33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2" spans="1:26" ht="14.5" customHeight="1">
      <c r="A132" s="60" t="s">
        <v>67</v>
      </c>
      <c r="B132" s="53"/>
      <c r="C132" s="53"/>
      <c r="D132" s="53"/>
    </row>
    <row r="133" spans="1:26" s="149" customFormat="1" ht="27.5" customHeight="1">
      <c r="A133" s="147" t="s">
        <v>49</v>
      </c>
      <c r="B133" s="146" t="s">
        <v>105</v>
      </c>
      <c r="C133" s="146" t="s">
        <v>86</v>
      </c>
      <c r="D133" s="148"/>
    </row>
    <row r="134" spans="1:26" ht="14.5" customHeight="1">
      <c r="A134" s="45" t="s">
        <v>95</v>
      </c>
      <c r="B134" s="44" t="str">
        <f>IF($B$4=0,"",$B$4)</f>
        <v/>
      </c>
      <c r="C134" s="62"/>
      <c r="D134" s="53"/>
    </row>
    <row r="135" spans="1:26" ht="14.5" customHeight="1">
      <c r="B135" s="53"/>
      <c r="C135" s="53"/>
      <c r="D135" s="53"/>
    </row>
    <row r="136" spans="1:26" s="54" customFormat="1">
      <c r="A136" s="58" t="s">
        <v>74</v>
      </c>
      <c r="B136" s="38"/>
      <c r="C136" s="38" t="str">
        <f t="shared" ref="C136:H136" si="317">IF(C$10=0,"",C$10)</f>
        <v/>
      </c>
      <c r="D136" s="38" t="str">
        <f t="shared" si="317"/>
        <v/>
      </c>
      <c r="E136" s="38" t="str">
        <f t="shared" si="317"/>
        <v/>
      </c>
      <c r="F136" s="38" t="str">
        <f t="shared" si="317"/>
        <v/>
      </c>
      <c r="G136" s="38" t="str">
        <f t="shared" si="317"/>
        <v/>
      </c>
      <c r="H136" s="38" t="str">
        <f t="shared" si="317"/>
        <v/>
      </c>
      <c r="I136" s="38" t="str">
        <f t="shared" ref="I136:Z136" si="318">IF(I$10=0,"",I$10)</f>
        <v/>
      </c>
      <c r="J136" s="38" t="str">
        <f t="shared" si="318"/>
        <v/>
      </c>
      <c r="K136" s="38" t="str">
        <f t="shared" si="318"/>
        <v/>
      </c>
      <c r="L136" s="38" t="str">
        <f t="shared" si="318"/>
        <v/>
      </c>
      <c r="M136" s="38" t="str">
        <f t="shared" si="318"/>
        <v/>
      </c>
      <c r="N136" s="38" t="str">
        <f t="shared" si="318"/>
        <v/>
      </c>
      <c r="O136" s="38" t="str">
        <f t="shared" si="318"/>
        <v/>
      </c>
      <c r="P136" s="38" t="str">
        <f t="shared" si="318"/>
        <v/>
      </c>
      <c r="Q136" s="38" t="str">
        <f t="shared" si="318"/>
        <v/>
      </c>
      <c r="R136" s="38" t="str">
        <f t="shared" si="318"/>
        <v/>
      </c>
      <c r="S136" s="38" t="str">
        <f t="shared" si="318"/>
        <v/>
      </c>
      <c r="T136" s="38" t="str">
        <f t="shared" si="318"/>
        <v/>
      </c>
      <c r="U136" s="38" t="str">
        <f t="shared" si="318"/>
        <v/>
      </c>
      <c r="V136" s="38" t="str">
        <f t="shared" si="318"/>
        <v/>
      </c>
      <c r="W136" s="38" t="str">
        <f t="shared" si="318"/>
        <v/>
      </c>
      <c r="X136" s="38" t="str">
        <f t="shared" si="318"/>
        <v/>
      </c>
      <c r="Y136" s="38" t="str">
        <f t="shared" si="318"/>
        <v/>
      </c>
      <c r="Z136" s="38" t="str">
        <f t="shared" si="318"/>
        <v/>
      </c>
    </row>
    <row r="137" spans="1:26">
      <c r="A137" s="50" t="s">
        <v>26</v>
      </c>
      <c r="B137" s="40"/>
      <c r="C137" s="39" t="str">
        <f t="shared" ref="C137:H137" si="319">IF(C$11=0,"",C$11)</f>
        <v/>
      </c>
      <c r="D137" s="39" t="str">
        <f t="shared" si="319"/>
        <v/>
      </c>
      <c r="E137" s="39" t="str">
        <f t="shared" si="319"/>
        <v/>
      </c>
      <c r="F137" s="39" t="str">
        <f t="shared" si="319"/>
        <v/>
      </c>
      <c r="G137" s="39" t="str">
        <f t="shared" si="319"/>
        <v/>
      </c>
      <c r="H137" s="39" t="str">
        <f t="shared" si="319"/>
        <v/>
      </c>
      <c r="I137" s="39" t="str">
        <f t="shared" ref="I137:Z137" si="320">IF(I$11=0,"",I$11)</f>
        <v/>
      </c>
      <c r="J137" s="39" t="str">
        <f t="shared" si="320"/>
        <v/>
      </c>
      <c r="K137" s="39" t="str">
        <f t="shared" si="320"/>
        <v/>
      </c>
      <c r="L137" s="39" t="str">
        <f t="shared" si="320"/>
        <v/>
      </c>
      <c r="M137" s="39" t="str">
        <f t="shared" si="320"/>
        <v/>
      </c>
      <c r="N137" s="39" t="str">
        <f t="shared" si="320"/>
        <v/>
      </c>
      <c r="O137" s="39" t="str">
        <f t="shared" si="320"/>
        <v/>
      </c>
      <c r="P137" s="39" t="str">
        <f t="shared" si="320"/>
        <v/>
      </c>
      <c r="Q137" s="39" t="str">
        <f t="shared" si="320"/>
        <v/>
      </c>
      <c r="R137" s="39" t="str">
        <f t="shared" si="320"/>
        <v/>
      </c>
      <c r="S137" s="39" t="str">
        <f t="shared" si="320"/>
        <v/>
      </c>
      <c r="T137" s="39" t="str">
        <f t="shared" si="320"/>
        <v/>
      </c>
      <c r="U137" s="39" t="str">
        <f t="shared" si="320"/>
        <v/>
      </c>
      <c r="V137" s="39" t="str">
        <f t="shared" si="320"/>
        <v/>
      </c>
      <c r="W137" s="39" t="str">
        <f t="shared" si="320"/>
        <v/>
      </c>
      <c r="X137" s="39" t="str">
        <f t="shared" si="320"/>
        <v/>
      </c>
      <c r="Y137" s="39" t="str">
        <f t="shared" si="320"/>
        <v/>
      </c>
      <c r="Z137" s="39" t="str">
        <f t="shared" si="320"/>
        <v/>
      </c>
    </row>
    <row r="138" spans="1:26" s="122" customFormat="1">
      <c r="A138" s="58" t="s">
        <v>104</v>
      </c>
      <c r="B138" s="121"/>
      <c r="C138" s="244">
        <f>C$34</f>
        <v>0</v>
      </c>
      <c r="D138" s="244">
        <f t="shared" ref="D138:Z138" si="321">D$34</f>
        <v>0</v>
      </c>
      <c r="E138" s="244">
        <f t="shared" si="321"/>
        <v>0</v>
      </c>
      <c r="F138" s="244">
        <f t="shared" si="321"/>
        <v>0</v>
      </c>
      <c r="G138" s="244">
        <f t="shared" si="321"/>
        <v>0</v>
      </c>
      <c r="H138" s="244">
        <f t="shared" si="321"/>
        <v>0</v>
      </c>
      <c r="I138" s="244">
        <f t="shared" si="321"/>
        <v>0</v>
      </c>
      <c r="J138" s="244">
        <f t="shared" si="321"/>
        <v>0</v>
      </c>
      <c r="K138" s="244">
        <f t="shared" si="321"/>
        <v>0</v>
      </c>
      <c r="L138" s="244">
        <f t="shared" si="321"/>
        <v>0</v>
      </c>
      <c r="M138" s="244">
        <f t="shared" si="321"/>
        <v>0</v>
      </c>
      <c r="N138" s="244">
        <f t="shared" si="321"/>
        <v>0</v>
      </c>
      <c r="O138" s="244">
        <f t="shared" si="321"/>
        <v>0</v>
      </c>
      <c r="P138" s="244">
        <f t="shared" si="321"/>
        <v>0</v>
      </c>
      <c r="Q138" s="244">
        <f t="shared" si="321"/>
        <v>0</v>
      </c>
      <c r="R138" s="244">
        <f t="shared" si="321"/>
        <v>0</v>
      </c>
      <c r="S138" s="244">
        <f t="shared" si="321"/>
        <v>0</v>
      </c>
      <c r="T138" s="244">
        <f t="shared" si="321"/>
        <v>0</v>
      </c>
      <c r="U138" s="244">
        <f t="shared" si="321"/>
        <v>0</v>
      </c>
      <c r="V138" s="244">
        <f t="shared" si="321"/>
        <v>0</v>
      </c>
      <c r="W138" s="244">
        <f t="shared" si="321"/>
        <v>0</v>
      </c>
      <c r="X138" s="244">
        <f t="shared" si="321"/>
        <v>0</v>
      </c>
      <c r="Y138" s="244">
        <f t="shared" si="321"/>
        <v>0</v>
      </c>
      <c r="Z138" s="244">
        <f t="shared" si="321"/>
        <v>0</v>
      </c>
    </row>
    <row r="139" spans="1:26" s="55" customFormat="1">
      <c r="A139" s="51" t="s">
        <v>78</v>
      </c>
      <c r="B139" s="65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>
      <c r="A140" s="50" t="s">
        <v>79</v>
      </c>
      <c r="B140" s="32" t="s">
        <v>40</v>
      </c>
      <c r="C140" s="120">
        <f t="shared" ref="C140:D140" si="322">IFERROR(C139/C138,0)</f>
        <v>0</v>
      </c>
      <c r="D140" s="120">
        <f t="shared" si="322"/>
        <v>0</v>
      </c>
      <c r="E140" s="120">
        <f t="shared" ref="E140" si="323">IFERROR(E139/E138,0)</f>
        <v>0</v>
      </c>
      <c r="F140" s="120">
        <f t="shared" ref="F140" si="324">IFERROR(F139/F138,0)</f>
        <v>0</v>
      </c>
      <c r="G140" s="120">
        <f t="shared" ref="G140" si="325">IFERROR(G139/G138,0)</f>
        <v>0</v>
      </c>
      <c r="H140" s="120">
        <f t="shared" ref="H140" si="326">IFERROR(H139/H138,0)</f>
        <v>0</v>
      </c>
      <c r="I140" s="120">
        <f t="shared" ref="I140" si="327">IFERROR(I139/I138,0)</f>
        <v>0</v>
      </c>
      <c r="J140" s="120">
        <f t="shared" ref="J140" si="328">IFERROR(J139/J138,0)</f>
        <v>0</v>
      </c>
      <c r="K140" s="120">
        <f t="shared" ref="K140" si="329">IFERROR(K139/K138,0)</f>
        <v>0</v>
      </c>
      <c r="L140" s="120">
        <f t="shared" ref="L140" si="330">IFERROR(L139/L138,0)</f>
        <v>0</v>
      </c>
      <c r="M140" s="120">
        <f t="shared" ref="M140" si="331">IFERROR(M139/M138,0)</f>
        <v>0</v>
      </c>
      <c r="N140" s="120">
        <f t="shared" ref="N140" si="332">IFERROR(N139/N138,0)</f>
        <v>0</v>
      </c>
      <c r="O140" s="120">
        <f t="shared" ref="O140" si="333">IFERROR(O139/O138,0)</f>
        <v>0</v>
      </c>
      <c r="P140" s="120">
        <f t="shared" ref="P140" si="334">IFERROR(P139/P138,0)</f>
        <v>0</v>
      </c>
      <c r="Q140" s="120">
        <f t="shared" ref="Q140" si="335">IFERROR(Q139/Q138,0)</f>
        <v>0</v>
      </c>
      <c r="R140" s="120">
        <f t="shared" ref="R140" si="336">IFERROR(R139/R138,0)</f>
        <v>0</v>
      </c>
      <c r="S140" s="120">
        <f t="shared" ref="S140" si="337">IFERROR(S139/S138,0)</f>
        <v>0</v>
      </c>
      <c r="T140" s="120">
        <f t="shared" ref="T140" si="338">IFERROR(T139/T138,0)</f>
        <v>0</v>
      </c>
      <c r="U140" s="120">
        <f t="shared" ref="U140" si="339">IFERROR(U139/U138,0)</f>
        <v>0</v>
      </c>
      <c r="V140" s="120">
        <f t="shared" ref="V140" si="340">IFERROR(V139/V138,0)</f>
        <v>0</v>
      </c>
      <c r="W140" s="120">
        <f t="shared" ref="W140" si="341">IFERROR(W139/W138,0)</f>
        <v>0</v>
      </c>
      <c r="X140" s="120">
        <f t="shared" ref="X140" si="342">IFERROR(X139/X138,0)</f>
        <v>0</v>
      </c>
      <c r="Y140" s="120">
        <f t="shared" ref="Y140" si="343">IFERROR(Y139/Y138,0)</f>
        <v>0</v>
      </c>
      <c r="Z140" s="120">
        <f t="shared" ref="Z140" si="344">IFERROR(Z139/Z138,0)</f>
        <v>0</v>
      </c>
    </row>
    <row r="141" spans="1:26">
      <c r="A141" s="50" t="s">
        <v>47</v>
      </c>
      <c r="B141" s="32"/>
      <c r="C141" s="62">
        <v>152</v>
      </c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>
      <c r="A142" s="50" t="s">
        <v>86</v>
      </c>
      <c r="B142" s="24" t="str">
        <f>IF($B$4=0,"",$B$4)</f>
        <v/>
      </c>
      <c r="C142" s="63">
        <f t="shared" ref="C142:Z142" si="345">$C$134</f>
        <v>0</v>
      </c>
      <c r="D142" s="63">
        <f t="shared" si="345"/>
        <v>0</v>
      </c>
      <c r="E142" s="63">
        <f t="shared" si="345"/>
        <v>0</v>
      </c>
      <c r="F142" s="63">
        <f t="shared" si="345"/>
        <v>0</v>
      </c>
      <c r="G142" s="63">
        <f t="shared" si="345"/>
        <v>0</v>
      </c>
      <c r="H142" s="63">
        <f t="shared" si="345"/>
        <v>0</v>
      </c>
      <c r="I142" s="63">
        <f t="shared" si="345"/>
        <v>0</v>
      </c>
      <c r="J142" s="63">
        <f t="shared" si="345"/>
        <v>0</v>
      </c>
      <c r="K142" s="63">
        <f t="shared" si="345"/>
        <v>0</v>
      </c>
      <c r="L142" s="63">
        <f t="shared" si="345"/>
        <v>0</v>
      </c>
      <c r="M142" s="63">
        <f t="shared" si="345"/>
        <v>0</v>
      </c>
      <c r="N142" s="63">
        <f t="shared" si="345"/>
        <v>0</v>
      </c>
      <c r="O142" s="63">
        <f t="shared" si="345"/>
        <v>0</v>
      </c>
      <c r="P142" s="63">
        <f t="shared" si="345"/>
        <v>0</v>
      </c>
      <c r="Q142" s="63">
        <f t="shared" si="345"/>
        <v>0</v>
      </c>
      <c r="R142" s="63">
        <f t="shared" si="345"/>
        <v>0</v>
      </c>
      <c r="S142" s="63">
        <f t="shared" si="345"/>
        <v>0</v>
      </c>
      <c r="T142" s="63">
        <f t="shared" si="345"/>
        <v>0</v>
      </c>
      <c r="U142" s="63">
        <f t="shared" si="345"/>
        <v>0</v>
      </c>
      <c r="V142" s="63">
        <f t="shared" si="345"/>
        <v>0</v>
      </c>
      <c r="W142" s="63">
        <f t="shared" si="345"/>
        <v>0</v>
      </c>
      <c r="X142" s="63">
        <f t="shared" si="345"/>
        <v>0</v>
      </c>
      <c r="Y142" s="63">
        <f t="shared" si="345"/>
        <v>0</v>
      </c>
      <c r="Z142" s="63">
        <f t="shared" si="345"/>
        <v>0</v>
      </c>
    </row>
    <row r="143" spans="1:26">
      <c r="A143" s="50" t="s">
        <v>77</v>
      </c>
      <c r="B143" s="32">
        <f>$B$8</f>
        <v>1.1000000000000001E-3</v>
      </c>
      <c r="C143" s="33">
        <f>IFERROR($B$143*C$136,0)</f>
        <v>0</v>
      </c>
      <c r="D143" s="33">
        <f t="shared" ref="D143:Z143" si="346">IFERROR($B$143*D$136,0)</f>
        <v>0</v>
      </c>
      <c r="E143" s="33">
        <f t="shared" si="346"/>
        <v>0</v>
      </c>
      <c r="F143" s="33">
        <f t="shared" si="346"/>
        <v>0</v>
      </c>
      <c r="G143" s="33">
        <f t="shared" si="346"/>
        <v>0</v>
      </c>
      <c r="H143" s="33">
        <f t="shared" si="346"/>
        <v>0</v>
      </c>
      <c r="I143" s="33">
        <f t="shared" si="346"/>
        <v>0</v>
      </c>
      <c r="J143" s="33">
        <f t="shared" si="346"/>
        <v>0</v>
      </c>
      <c r="K143" s="33">
        <f t="shared" si="346"/>
        <v>0</v>
      </c>
      <c r="L143" s="33">
        <f t="shared" si="346"/>
        <v>0</v>
      </c>
      <c r="M143" s="33">
        <f t="shared" si="346"/>
        <v>0</v>
      </c>
      <c r="N143" s="33">
        <f t="shared" si="346"/>
        <v>0</v>
      </c>
      <c r="O143" s="33">
        <f t="shared" si="346"/>
        <v>0</v>
      </c>
      <c r="P143" s="33">
        <f t="shared" si="346"/>
        <v>0</v>
      </c>
      <c r="Q143" s="33">
        <f t="shared" si="346"/>
        <v>0</v>
      </c>
      <c r="R143" s="33">
        <f t="shared" si="346"/>
        <v>0</v>
      </c>
      <c r="S143" s="33">
        <f t="shared" si="346"/>
        <v>0</v>
      </c>
      <c r="T143" s="33">
        <f t="shared" si="346"/>
        <v>0</v>
      </c>
      <c r="U143" s="33">
        <f t="shared" si="346"/>
        <v>0</v>
      </c>
      <c r="V143" s="33">
        <f t="shared" si="346"/>
        <v>0</v>
      </c>
      <c r="W143" s="33">
        <f t="shared" si="346"/>
        <v>0</v>
      </c>
      <c r="X143" s="33">
        <f t="shared" si="346"/>
        <v>0</v>
      </c>
      <c r="Y143" s="33">
        <f t="shared" si="346"/>
        <v>0</v>
      </c>
      <c r="Z143" s="33">
        <f t="shared" si="346"/>
        <v>0</v>
      </c>
    </row>
    <row r="144" spans="1:26" ht="14.5" customHeight="1">
      <c r="A144" s="50" t="s">
        <v>37</v>
      </c>
      <c r="B144" s="32"/>
      <c r="C144" s="34">
        <f>IFERROR(C139*((C141-C142)/C142-C143),0)</f>
        <v>0</v>
      </c>
      <c r="D144" s="34">
        <f t="shared" ref="D144:Z144" si="347">IFERROR(D139*((D141-D142)/D142-D143),0)</f>
        <v>0</v>
      </c>
      <c r="E144" s="34">
        <f t="shared" si="347"/>
        <v>0</v>
      </c>
      <c r="F144" s="34">
        <f t="shared" si="347"/>
        <v>0</v>
      </c>
      <c r="G144" s="34">
        <f t="shared" si="347"/>
        <v>0</v>
      </c>
      <c r="H144" s="34">
        <f t="shared" si="347"/>
        <v>0</v>
      </c>
      <c r="I144" s="34">
        <f t="shared" si="347"/>
        <v>0</v>
      </c>
      <c r="J144" s="34">
        <f t="shared" si="347"/>
        <v>0</v>
      </c>
      <c r="K144" s="34">
        <f t="shared" si="347"/>
        <v>0</v>
      </c>
      <c r="L144" s="34">
        <f t="shared" si="347"/>
        <v>0</v>
      </c>
      <c r="M144" s="34">
        <f t="shared" si="347"/>
        <v>0</v>
      </c>
      <c r="N144" s="34">
        <f t="shared" si="347"/>
        <v>0</v>
      </c>
      <c r="O144" s="34">
        <f t="shared" si="347"/>
        <v>0</v>
      </c>
      <c r="P144" s="34">
        <f t="shared" si="347"/>
        <v>0</v>
      </c>
      <c r="Q144" s="34">
        <f t="shared" si="347"/>
        <v>0</v>
      </c>
      <c r="R144" s="34">
        <f t="shared" si="347"/>
        <v>0</v>
      </c>
      <c r="S144" s="34">
        <f t="shared" si="347"/>
        <v>0</v>
      </c>
      <c r="T144" s="34">
        <f t="shared" si="347"/>
        <v>0</v>
      </c>
      <c r="U144" s="34">
        <f t="shared" si="347"/>
        <v>0</v>
      </c>
      <c r="V144" s="34">
        <f t="shared" si="347"/>
        <v>0</v>
      </c>
      <c r="W144" s="34">
        <f t="shared" si="347"/>
        <v>0</v>
      </c>
      <c r="X144" s="34">
        <f t="shared" si="347"/>
        <v>0</v>
      </c>
      <c r="Y144" s="34">
        <f t="shared" si="347"/>
        <v>0</v>
      </c>
      <c r="Z144" s="34">
        <f t="shared" si="347"/>
        <v>0</v>
      </c>
    </row>
    <row r="145" spans="1:26">
      <c r="A145" s="50" t="s">
        <v>110</v>
      </c>
      <c r="B145" s="32"/>
      <c r="C145" s="61">
        <f>IFERROR(C$140*C$20,0)</f>
        <v>0</v>
      </c>
      <c r="D145" s="61">
        <f t="shared" ref="D145:Z145" si="348">IFERROR(D$140*D$20,0)</f>
        <v>0</v>
      </c>
      <c r="E145" s="61">
        <f t="shared" si="348"/>
        <v>0</v>
      </c>
      <c r="F145" s="61">
        <f t="shared" si="348"/>
        <v>0</v>
      </c>
      <c r="G145" s="61">
        <f t="shared" si="348"/>
        <v>0</v>
      </c>
      <c r="H145" s="61">
        <f t="shared" si="348"/>
        <v>0</v>
      </c>
      <c r="I145" s="61">
        <f t="shared" si="348"/>
        <v>0</v>
      </c>
      <c r="J145" s="61">
        <f t="shared" si="348"/>
        <v>0</v>
      </c>
      <c r="K145" s="61">
        <f t="shared" si="348"/>
        <v>0</v>
      </c>
      <c r="L145" s="61">
        <f t="shared" si="348"/>
        <v>0</v>
      </c>
      <c r="M145" s="61">
        <f t="shared" si="348"/>
        <v>0</v>
      </c>
      <c r="N145" s="61">
        <f t="shared" si="348"/>
        <v>0</v>
      </c>
      <c r="O145" s="61">
        <f t="shared" si="348"/>
        <v>0</v>
      </c>
      <c r="P145" s="61">
        <f t="shared" si="348"/>
        <v>0</v>
      </c>
      <c r="Q145" s="61">
        <f t="shared" si="348"/>
        <v>0</v>
      </c>
      <c r="R145" s="61">
        <f t="shared" si="348"/>
        <v>0</v>
      </c>
      <c r="S145" s="61">
        <f t="shared" si="348"/>
        <v>0</v>
      </c>
      <c r="T145" s="61">
        <f t="shared" si="348"/>
        <v>0</v>
      </c>
      <c r="U145" s="61">
        <f t="shared" si="348"/>
        <v>0</v>
      </c>
      <c r="V145" s="61">
        <f t="shared" si="348"/>
        <v>0</v>
      </c>
      <c r="W145" s="61">
        <f t="shared" si="348"/>
        <v>0</v>
      </c>
      <c r="X145" s="61">
        <f t="shared" si="348"/>
        <v>0</v>
      </c>
      <c r="Y145" s="61">
        <f t="shared" si="348"/>
        <v>0</v>
      </c>
      <c r="Z145" s="61">
        <f t="shared" si="348"/>
        <v>0</v>
      </c>
    </row>
    <row r="146" spans="1:26" ht="14" customHeight="1">
      <c r="A146" s="50" t="s">
        <v>88</v>
      </c>
      <c r="B146" s="66"/>
      <c r="C146" s="34">
        <f>C$144-C$145</f>
        <v>0</v>
      </c>
      <c r="D146" s="34">
        <f t="shared" ref="D146:Z146" si="349">D$144-D$145</f>
        <v>0</v>
      </c>
      <c r="E146" s="34">
        <f t="shared" si="349"/>
        <v>0</v>
      </c>
      <c r="F146" s="34">
        <f t="shared" si="349"/>
        <v>0</v>
      </c>
      <c r="G146" s="34">
        <f t="shared" si="349"/>
        <v>0</v>
      </c>
      <c r="H146" s="34">
        <f t="shared" si="349"/>
        <v>0</v>
      </c>
      <c r="I146" s="34">
        <f t="shared" si="349"/>
        <v>0</v>
      </c>
      <c r="J146" s="34">
        <f t="shared" si="349"/>
        <v>0</v>
      </c>
      <c r="K146" s="34">
        <f t="shared" si="349"/>
        <v>0</v>
      </c>
      <c r="L146" s="34">
        <f t="shared" si="349"/>
        <v>0</v>
      </c>
      <c r="M146" s="34">
        <f t="shared" si="349"/>
        <v>0</v>
      </c>
      <c r="N146" s="34">
        <f t="shared" si="349"/>
        <v>0</v>
      </c>
      <c r="O146" s="34">
        <f t="shared" si="349"/>
        <v>0</v>
      </c>
      <c r="P146" s="34">
        <f t="shared" si="349"/>
        <v>0</v>
      </c>
      <c r="Q146" s="34">
        <f t="shared" si="349"/>
        <v>0</v>
      </c>
      <c r="R146" s="34">
        <f t="shared" si="349"/>
        <v>0</v>
      </c>
      <c r="S146" s="34">
        <f t="shared" si="349"/>
        <v>0</v>
      </c>
      <c r="T146" s="34">
        <f t="shared" si="349"/>
        <v>0</v>
      </c>
      <c r="U146" s="34">
        <f t="shared" si="349"/>
        <v>0</v>
      </c>
      <c r="V146" s="34">
        <f t="shared" si="349"/>
        <v>0</v>
      </c>
      <c r="W146" s="34">
        <f t="shared" si="349"/>
        <v>0</v>
      </c>
      <c r="X146" s="34">
        <f t="shared" si="349"/>
        <v>0</v>
      </c>
      <c r="Y146" s="34">
        <f t="shared" si="349"/>
        <v>0</v>
      </c>
      <c r="Z146" s="34">
        <f t="shared" si="349"/>
        <v>0</v>
      </c>
    </row>
    <row r="147" spans="1:26" ht="14" customHeight="1">
      <c r="A147" s="50"/>
      <c r="B147" s="66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s="60" customFormat="1" ht="28" customHeight="1">
      <c r="A148" s="145" t="s">
        <v>102</v>
      </c>
      <c r="B148" s="115"/>
      <c r="C148" s="116">
        <f t="shared" ref="C148" si="350">IF(C$146&lt;0,"€0.00",C146)</f>
        <v>0</v>
      </c>
      <c r="D148" s="116">
        <f t="shared" ref="D148:Z148" si="351">IF(D$146&lt;0,"€0.00",D146)</f>
        <v>0</v>
      </c>
      <c r="E148" s="116">
        <f t="shared" si="351"/>
        <v>0</v>
      </c>
      <c r="F148" s="116">
        <f t="shared" si="351"/>
        <v>0</v>
      </c>
      <c r="G148" s="116">
        <f t="shared" si="351"/>
        <v>0</v>
      </c>
      <c r="H148" s="116">
        <f t="shared" si="351"/>
        <v>0</v>
      </c>
      <c r="I148" s="116">
        <f t="shared" si="351"/>
        <v>0</v>
      </c>
      <c r="J148" s="116">
        <f t="shared" si="351"/>
        <v>0</v>
      </c>
      <c r="K148" s="116">
        <f t="shared" si="351"/>
        <v>0</v>
      </c>
      <c r="L148" s="116">
        <f t="shared" si="351"/>
        <v>0</v>
      </c>
      <c r="M148" s="116">
        <f t="shared" si="351"/>
        <v>0</v>
      </c>
      <c r="N148" s="116">
        <f t="shared" si="351"/>
        <v>0</v>
      </c>
      <c r="O148" s="116">
        <f t="shared" si="351"/>
        <v>0</v>
      </c>
      <c r="P148" s="116">
        <f t="shared" si="351"/>
        <v>0</v>
      </c>
      <c r="Q148" s="116">
        <f t="shared" si="351"/>
        <v>0</v>
      </c>
      <c r="R148" s="116">
        <f t="shared" si="351"/>
        <v>0</v>
      </c>
      <c r="S148" s="116">
        <f t="shared" si="351"/>
        <v>0</v>
      </c>
      <c r="T148" s="116">
        <f t="shared" si="351"/>
        <v>0</v>
      </c>
      <c r="U148" s="116">
        <f t="shared" si="351"/>
        <v>0</v>
      </c>
      <c r="V148" s="116">
        <f t="shared" si="351"/>
        <v>0</v>
      </c>
      <c r="W148" s="116">
        <f t="shared" si="351"/>
        <v>0</v>
      </c>
      <c r="X148" s="116">
        <f t="shared" si="351"/>
        <v>0</v>
      </c>
      <c r="Y148" s="116">
        <f t="shared" si="351"/>
        <v>0</v>
      </c>
      <c r="Z148" s="116">
        <f t="shared" si="351"/>
        <v>0</v>
      </c>
    </row>
    <row r="149" spans="1:26">
      <c r="A149" s="50" t="s">
        <v>13</v>
      </c>
      <c r="B149" s="32"/>
      <c r="C149" s="34">
        <f>$C$148</f>
        <v>0</v>
      </c>
      <c r="D149" s="34">
        <f t="shared" ref="D149" si="352">D148+C149</f>
        <v>0</v>
      </c>
      <c r="E149" s="34">
        <f t="shared" ref="E149" si="353">E148+D149</f>
        <v>0</v>
      </c>
      <c r="F149" s="34">
        <f t="shared" ref="F149" si="354">F148+E149</f>
        <v>0</v>
      </c>
      <c r="G149" s="34">
        <f t="shared" ref="G149" si="355">G148+F149</f>
        <v>0</v>
      </c>
      <c r="H149" s="34">
        <f t="shared" ref="H149" si="356">H148+G149</f>
        <v>0</v>
      </c>
      <c r="I149" s="34">
        <f>I148+H149</f>
        <v>0</v>
      </c>
      <c r="J149" s="34">
        <f t="shared" ref="J149" si="357">J148+I149</f>
        <v>0</v>
      </c>
      <c r="K149" s="34">
        <f t="shared" ref="K149" si="358">K148+J149</f>
        <v>0</v>
      </c>
      <c r="L149" s="34">
        <f t="shared" ref="L149" si="359">L148+K149</f>
        <v>0</v>
      </c>
      <c r="M149" s="34">
        <f t="shared" ref="M149" si="360">M148+L149</f>
        <v>0</v>
      </c>
      <c r="N149" s="34">
        <f t="shared" ref="N149" si="361">N148+M149</f>
        <v>0</v>
      </c>
      <c r="O149" s="34">
        <f t="shared" ref="O149" si="362">O148+N149</f>
        <v>0</v>
      </c>
      <c r="P149" s="34">
        <f t="shared" ref="P149" si="363">P148+O149</f>
        <v>0</v>
      </c>
      <c r="Q149" s="34">
        <f t="shared" ref="Q149" si="364">Q148+P149</f>
        <v>0</v>
      </c>
      <c r="R149" s="34">
        <f t="shared" ref="R149" si="365">R148+Q149</f>
        <v>0</v>
      </c>
      <c r="S149" s="34">
        <f t="shared" ref="S149" si="366">S148+R149</f>
        <v>0</v>
      </c>
      <c r="T149" s="34">
        <f t="shared" ref="T149" si="367">T148+S149</f>
        <v>0</v>
      </c>
      <c r="U149" s="34">
        <f t="shared" ref="U149" si="368">U148+T149</f>
        <v>0</v>
      </c>
      <c r="V149" s="34">
        <f t="shared" ref="V149" si="369">V148+U149</f>
        <v>0</v>
      </c>
      <c r="W149" s="34">
        <f t="shared" ref="W149" si="370">W148+V149</f>
        <v>0</v>
      </c>
      <c r="X149" s="34">
        <f t="shared" ref="X149" si="371">X148+W149</f>
        <v>0</v>
      </c>
      <c r="Y149" s="34">
        <f t="shared" ref="Y149" si="372">Y148+X149</f>
        <v>0</v>
      </c>
      <c r="Z149" s="34">
        <f t="shared" ref="Z149" si="373">Z148+Y149</f>
        <v>0</v>
      </c>
    </row>
    <row r="150" spans="1:26">
      <c r="A150" s="50"/>
      <c r="B150" s="66"/>
      <c r="C150" s="33"/>
      <c r="D150" s="33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</sheetData>
  <sheetProtection algorithmName="SHA-512" hashValue="UFRHD6OruCM6G7kycq/e94k0LUMZdY52HArj+7OrDsT7KN3FUBW5BLM2o4QG4lVSIncHwk8bLFNqJrL67ZbFzA==" saltValue="A8tePtPmUBqSY+gR9VzopA==" spinCount="100000" sheet="1" selectLockedCells="1"/>
  <dataConsolidate/>
  <mergeCells count="1">
    <mergeCell ref="A1:H1"/>
  </mergeCells>
  <dataValidations count="5">
    <dataValidation type="custom" allowBlank="1" showInputMessage="1" showErrorMessage="1" error="FALSE" sqref="C141">
      <formula1>SUM(C$140+C$120+C$99+C$78+C$57+C$36)&lt;=100</formula1>
    </dataValidation>
    <dataValidation type="custom" allowBlank="1" showInputMessage="1" showErrorMessage="1" error="FALSE" sqref="C148:Z148">
      <formula1>SUM(C$140+C$120+C$99+C$78+C$57+C$36)&lt;=100%</formula1>
    </dataValidation>
    <dataValidation type="custom" showInputMessage="1" showErrorMessage="1" error="Insert Contract Payment Certificate Number" sqref="C12:Z12">
      <formula1>NOT(ISBLANK(C$10))</formula1>
    </dataValidation>
    <dataValidation type="date" allowBlank="1" showInputMessage="1" showErrorMessage="1" error="ONLY DATES FROM JANUARY 2022 VALID" sqref="C11:Z11">
      <formula1>44562</formula1>
      <formula2>47453</formula2>
    </dataValidation>
    <dataValidation type="custom" showInputMessage="1" showErrorMessage="1" error="INSERT &quot;ALL MATERIALS&quot; VALUE IN ROW 34" sqref="C35:Z35 C56:Z56 C77:Z77 C98:Z98 C119:Z119 C139:Z139">
      <formula1>NOT(ISBLANK(C$34))</formula1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  <rowBreaks count="1" manualBreakCount="1">
    <brk id="69" max="2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" error="Please select category from the list" promptTitle="Material Categories" prompt="Pleas eselect a relevant material category from the list">
          <x14:formula1>
            <xm:f>'HIDE THIS SHEET'!$A$3:$A$14</xm:f>
          </x14:formula1>
          <xm:sqref>A30 A51 A72 A93 A114 A134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C15" sqref="C15:Z15"/>
    </sheetView>
  </sheetViews>
  <sheetFormatPr defaultRowHeight="14.5"/>
  <cols>
    <col min="1" max="1" width="40.26953125" style="68" customWidth="1"/>
    <col min="2" max="2" width="8.90625" style="68" customWidth="1"/>
    <col min="3" max="29" width="18" style="68" customWidth="1"/>
    <col min="30" max="16384" width="8.7265625" style="68"/>
  </cols>
  <sheetData>
    <row r="1" spans="1:26" ht="83.5" customHeight="1">
      <c r="A1" s="258" t="s">
        <v>115</v>
      </c>
      <c r="B1" s="258"/>
      <c r="C1" s="258"/>
      <c r="D1" s="258"/>
      <c r="E1" s="258"/>
      <c r="F1" s="258"/>
      <c r="G1" s="258"/>
      <c r="H1" s="258"/>
      <c r="J1" s="150" t="s">
        <v>120</v>
      </c>
    </row>
    <row r="2" spans="1:26" ht="14.5" customHeight="1">
      <c r="A2" s="144"/>
      <c r="B2" s="144"/>
      <c r="C2" s="144"/>
      <c r="D2" s="144"/>
      <c r="E2" s="144"/>
      <c r="F2" s="144"/>
      <c r="G2" s="144"/>
      <c r="H2" s="144"/>
    </row>
    <row r="3" spans="1:26" s="150" customFormat="1" ht="22.5" customHeight="1">
      <c r="A3" s="258" t="s">
        <v>108</v>
      </c>
      <c r="B3" s="258"/>
      <c r="C3" s="258"/>
      <c r="D3" s="258"/>
      <c r="E3" s="258"/>
      <c r="F3" s="258"/>
      <c r="G3" s="258"/>
      <c r="H3" s="258"/>
    </row>
    <row r="5" spans="1:26" s="35" customFormat="1">
      <c r="A5" s="48" t="s">
        <v>86</v>
      </c>
      <c r="B5" s="69">
        <v>106</v>
      </c>
      <c r="C5" s="53"/>
      <c r="D5" s="53"/>
    </row>
    <row r="8" spans="1:26">
      <c r="A8" s="119" t="s">
        <v>74</v>
      </c>
      <c r="B8" s="70"/>
      <c r="C8" s="71" t="str">
        <f>IF('Material Price Inflation '!C10=0,"",'Material Price Inflation '!C10)</f>
        <v/>
      </c>
      <c r="D8" s="71" t="str">
        <f>IF('Material Price Inflation '!D10=0,"",'Material Price Inflation '!D10)</f>
        <v/>
      </c>
      <c r="E8" s="71" t="str">
        <f>IF('Material Price Inflation '!E10=0,"",'Material Price Inflation '!E10)</f>
        <v/>
      </c>
      <c r="F8" s="71" t="str">
        <f>IF('Material Price Inflation '!F10=0,"",'Material Price Inflation '!F10)</f>
        <v/>
      </c>
      <c r="G8" s="71" t="str">
        <f>IF('Material Price Inflation '!G10=0,"",'Material Price Inflation '!G10)</f>
        <v/>
      </c>
      <c r="H8" s="71" t="str">
        <f>IF('Material Price Inflation '!H10=0,"",'Material Price Inflation '!H10)</f>
        <v/>
      </c>
      <c r="I8" s="71" t="str">
        <f>IF('Material Price Inflation '!I10=0,"",'Material Price Inflation '!I10)</f>
        <v/>
      </c>
      <c r="J8" s="71" t="str">
        <f>IF('Material Price Inflation '!J10=0,"",'Material Price Inflation '!J10)</f>
        <v/>
      </c>
      <c r="K8" s="71" t="str">
        <f>IF('Material Price Inflation '!K10=0,"",'Material Price Inflation '!K10)</f>
        <v/>
      </c>
      <c r="L8" s="71" t="str">
        <f>IF('Material Price Inflation '!L10=0,"",'Material Price Inflation '!L10)</f>
        <v/>
      </c>
      <c r="M8" s="71" t="str">
        <f>IF('Material Price Inflation '!M10=0,"",'Material Price Inflation '!M10)</f>
        <v/>
      </c>
      <c r="N8" s="71" t="str">
        <f>IF('Material Price Inflation '!N10=0,"",'Material Price Inflation '!N10)</f>
        <v/>
      </c>
      <c r="O8" s="71" t="str">
        <f>IF('Material Price Inflation '!O10=0,"",'Material Price Inflation '!O10)</f>
        <v/>
      </c>
      <c r="P8" s="71" t="str">
        <f>IF('Material Price Inflation '!P10=0,"",'Material Price Inflation '!P10)</f>
        <v/>
      </c>
      <c r="Q8" s="71" t="str">
        <f>IF('Material Price Inflation '!Q10=0,"",'Material Price Inflation '!Q10)</f>
        <v/>
      </c>
      <c r="R8" s="71" t="str">
        <f>IF('Material Price Inflation '!R10=0,"",'Material Price Inflation '!R10)</f>
        <v/>
      </c>
      <c r="S8" s="71" t="str">
        <f>IF('Material Price Inflation '!S10=0,"",'Material Price Inflation '!S10)</f>
        <v/>
      </c>
      <c r="T8" s="71" t="str">
        <f>IF('Material Price Inflation '!T10=0,"",'Material Price Inflation '!T10)</f>
        <v/>
      </c>
      <c r="U8" s="71" t="str">
        <f>IF('Material Price Inflation '!U10=0,"",'Material Price Inflation '!U10)</f>
        <v/>
      </c>
      <c r="V8" s="71" t="str">
        <f>IF('Material Price Inflation '!V10=0,"",'Material Price Inflation '!V10)</f>
        <v/>
      </c>
      <c r="W8" s="71" t="str">
        <f>IF('Material Price Inflation '!W10=0,"",'Material Price Inflation '!W10)</f>
        <v/>
      </c>
      <c r="X8" s="71" t="str">
        <f>IF('Material Price Inflation '!X10=0,"",'Material Price Inflation '!X10)</f>
        <v/>
      </c>
      <c r="Y8" s="71" t="str">
        <f>IF('Material Price Inflation '!Y10=0,"",'Material Price Inflation '!Y10)</f>
        <v/>
      </c>
      <c r="Z8" s="71" t="str">
        <f>IF('Material Price Inflation '!Z10=0,"",'Material Price Inflation '!Z10)</f>
        <v/>
      </c>
    </row>
    <row r="9" spans="1:26">
      <c r="A9" s="72" t="s">
        <v>26</v>
      </c>
      <c r="B9" s="70"/>
      <c r="C9" s="73" t="str">
        <f>IF('Material Price Inflation '!C$11=0,"",'Material Price Inflation '!C$11)</f>
        <v/>
      </c>
      <c r="D9" s="73" t="str">
        <f>IF('Material Price Inflation '!D$11=0,"",'Material Price Inflation '!D$11)</f>
        <v/>
      </c>
      <c r="E9" s="73" t="str">
        <f>IF('Material Price Inflation '!E$11=0,"",'Material Price Inflation '!E$11)</f>
        <v/>
      </c>
      <c r="F9" s="73" t="str">
        <f>IF('Material Price Inflation '!F$11=0,"",'Material Price Inflation '!F$11)</f>
        <v/>
      </c>
      <c r="G9" s="73" t="str">
        <f>IF('Material Price Inflation '!G$11=0,"",'Material Price Inflation '!G$11)</f>
        <v/>
      </c>
      <c r="H9" s="73" t="str">
        <f>IF('Material Price Inflation '!H$11=0,"",'Material Price Inflation '!H$11)</f>
        <v/>
      </c>
      <c r="I9" s="73" t="str">
        <f>IF('Material Price Inflation '!I$11=0,"",'Material Price Inflation '!I$11)</f>
        <v/>
      </c>
      <c r="J9" s="73" t="str">
        <f>IF('Material Price Inflation '!J$11=0,"",'Material Price Inflation '!J$11)</f>
        <v/>
      </c>
      <c r="K9" s="73" t="str">
        <f>IF('Material Price Inflation '!K$11=0,"",'Material Price Inflation '!K$11)</f>
        <v/>
      </c>
      <c r="L9" s="73" t="str">
        <f>IF('Material Price Inflation '!L$11=0,"",'Material Price Inflation '!L$11)</f>
        <v/>
      </c>
      <c r="M9" s="73" t="str">
        <f>IF('Material Price Inflation '!M$11=0,"",'Material Price Inflation '!M$11)</f>
        <v/>
      </c>
      <c r="N9" s="73" t="str">
        <f>IF('Material Price Inflation '!N$11=0,"",'Material Price Inflation '!N$11)</f>
        <v/>
      </c>
      <c r="O9" s="73" t="str">
        <f>IF('Material Price Inflation '!O$11=0,"",'Material Price Inflation '!O$11)</f>
        <v/>
      </c>
      <c r="P9" s="73" t="str">
        <f>IF('Material Price Inflation '!P$11=0,"",'Material Price Inflation '!P$11)</f>
        <v/>
      </c>
      <c r="Q9" s="73" t="str">
        <f>IF('Material Price Inflation '!Q$11=0,"",'Material Price Inflation '!Q$11)</f>
        <v/>
      </c>
      <c r="R9" s="73" t="str">
        <f>IF('Material Price Inflation '!R$11=0,"",'Material Price Inflation '!R$11)</f>
        <v/>
      </c>
      <c r="S9" s="73" t="str">
        <f>IF('Material Price Inflation '!S$11=0,"",'Material Price Inflation '!S$11)</f>
        <v/>
      </c>
      <c r="T9" s="73" t="str">
        <f>IF('Material Price Inflation '!T$11=0,"",'Material Price Inflation '!T$11)</f>
        <v/>
      </c>
      <c r="U9" s="73" t="str">
        <f>IF('Material Price Inflation '!U$11=0,"",'Material Price Inflation '!U$11)</f>
        <v/>
      </c>
      <c r="V9" s="73" t="str">
        <f>IF('Material Price Inflation '!V$11=0,"",'Material Price Inflation '!V$11)</f>
        <v/>
      </c>
      <c r="W9" s="73" t="str">
        <f>IF('Material Price Inflation '!W$11=0,"",'Material Price Inflation '!W$11)</f>
        <v/>
      </c>
      <c r="X9" s="73" t="str">
        <f>IF('Material Price Inflation '!X$11=0,"",'Material Price Inflation '!X$11)</f>
        <v/>
      </c>
      <c r="Y9" s="73" t="str">
        <f>IF('Material Price Inflation '!Y$11=0,"",'Material Price Inflation '!Y$11)</f>
        <v/>
      </c>
      <c r="Z9" s="73" t="str">
        <f>IF('Material Price Inflation '!Z$11=0,"",'Material Price Inflation '!Z$11)</f>
        <v/>
      </c>
    </row>
    <row r="10" spans="1:26" s="77" customFormat="1">
      <c r="A10" s="74" t="str">
        <f>'Ex Gratia Payment Summary'!$A$24</f>
        <v>Effective Value (EV) for the Period</v>
      </c>
      <c r="B10" s="75"/>
      <c r="C10" s="76">
        <f>'Material Price Inflation '!C$12</f>
        <v>0</v>
      </c>
      <c r="D10" s="76">
        <f>'Material Price Inflation '!D$12</f>
        <v>0</v>
      </c>
      <c r="E10" s="76">
        <f>'Material Price Inflation '!E$12</f>
        <v>0</v>
      </c>
      <c r="F10" s="76">
        <f>'Material Price Inflation '!F$12</f>
        <v>0</v>
      </c>
      <c r="G10" s="76">
        <f>'Material Price Inflation '!G$12</f>
        <v>0</v>
      </c>
      <c r="H10" s="76">
        <f>'Material Price Inflation '!H$12</f>
        <v>0</v>
      </c>
      <c r="I10" s="76">
        <f>'Material Price Inflation '!I$12</f>
        <v>0</v>
      </c>
      <c r="J10" s="76">
        <f>'Material Price Inflation '!J$12</f>
        <v>0</v>
      </c>
      <c r="K10" s="76">
        <f>'Material Price Inflation '!K$12</f>
        <v>0</v>
      </c>
      <c r="L10" s="76">
        <f>'Material Price Inflation '!L$12</f>
        <v>0</v>
      </c>
      <c r="M10" s="76">
        <f>'Material Price Inflation '!M$12</f>
        <v>0</v>
      </c>
      <c r="N10" s="76">
        <f>'Material Price Inflation '!N$12</f>
        <v>0</v>
      </c>
      <c r="O10" s="76">
        <f>'Material Price Inflation '!O$12</f>
        <v>0</v>
      </c>
      <c r="P10" s="76">
        <f>'Material Price Inflation '!P$12</f>
        <v>0</v>
      </c>
      <c r="Q10" s="76">
        <f>'Material Price Inflation '!Q$12</f>
        <v>0</v>
      </c>
      <c r="R10" s="76">
        <f>'Material Price Inflation '!R$12</f>
        <v>0</v>
      </c>
      <c r="S10" s="76">
        <f>'Material Price Inflation '!S$12</f>
        <v>0</v>
      </c>
      <c r="T10" s="76">
        <f>'Material Price Inflation '!T$12</f>
        <v>0</v>
      </c>
      <c r="U10" s="76">
        <f>'Material Price Inflation '!U$12</f>
        <v>0</v>
      </c>
      <c r="V10" s="76">
        <f>'Material Price Inflation '!V$12</f>
        <v>0</v>
      </c>
      <c r="W10" s="76">
        <f>'Material Price Inflation '!W$12</f>
        <v>0</v>
      </c>
      <c r="X10" s="76">
        <f>'Material Price Inflation '!X$12</f>
        <v>0</v>
      </c>
      <c r="Y10" s="76">
        <f>'Material Price Inflation '!Y$12</f>
        <v>0</v>
      </c>
      <c r="Z10" s="76">
        <f>'Material Price Inflation '!Z$12</f>
        <v>0</v>
      </c>
    </row>
    <row r="11" spans="1:26" s="77" customFormat="1">
      <c r="A11" s="75" t="s">
        <v>82</v>
      </c>
      <c r="B11" s="78">
        <v>0.04</v>
      </c>
      <c r="C11" s="79">
        <f>$B$11</f>
        <v>0.04</v>
      </c>
      <c r="D11" s="79">
        <f t="shared" ref="D11:Z11" si="0">$B$11</f>
        <v>0.04</v>
      </c>
      <c r="E11" s="79">
        <f t="shared" si="0"/>
        <v>0.04</v>
      </c>
      <c r="F11" s="79">
        <f t="shared" si="0"/>
        <v>0.04</v>
      </c>
      <c r="G11" s="79">
        <f t="shared" si="0"/>
        <v>0.04</v>
      </c>
      <c r="H11" s="79">
        <f t="shared" si="0"/>
        <v>0.04</v>
      </c>
      <c r="I11" s="79">
        <f t="shared" si="0"/>
        <v>0.04</v>
      </c>
      <c r="J11" s="79">
        <f t="shared" si="0"/>
        <v>0.04</v>
      </c>
      <c r="K11" s="79">
        <f t="shared" si="0"/>
        <v>0.04</v>
      </c>
      <c r="L11" s="79">
        <f t="shared" si="0"/>
        <v>0.04</v>
      </c>
      <c r="M11" s="79">
        <f t="shared" si="0"/>
        <v>0.04</v>
      </c>
      <c r="N11" s="79">
        <f t="shared" si="0"/>
        <v>0.04</v>
      </c>
      <c r="O11" s="79">
        <f t="shared" si="0"/>
        <v>0.04</v>
      </c>
      <c r="P11" s="79">
        <f t="shared" si="0"/>
        <v>0.04</v>
      </c>
      <c r="Q11" s="79">
        <f t="shared" si="0"/>
        <v>0.04</v>
      </c>
      <c r="R11" s="79">
        <f t="shared" si="0"/>
        <v>0.04</v>
      </c>
      <c r="S11" s="79">
        <f t="shared" si="0"/>
        <v>0.04</v>
      </c>
      <c r="T11" s="79">
        <f t="shared" si="0"/>
        <v>0.04</v>
      </c>
      <c r="U11" s="79">
        <f t="shared" si="0"/>
        <v>0.04</v>
      </c>
      <c r="V11" s="79">
        <f t="shared" si="0"/>
        <v>0.04</v>
      </c>
      <c r="W11" s="79">
        <f t="shared" si="0"/>
        <v>0.04</v>
      </c>
      <c r="X11" s="79">
        <f t="shared" si="0"/>
        <v>0.04</v>
      </c>
      <c r="Y11" s="79">
        <f t="shared" si="0"/>
        <v>0.04</v>
      </c>
      <c r="Z11" s="79">
        <f t="shared" si="0"/>
        <v>0.04</v>
      </c>
    </row>
    <row r="12" spans="1:26" s="82" customFormat="1">
      <c r="A12" s="80" t="s">
        <v>114</v>
      </c>
      <c r="B12" s="80"/>
      <c r="C12" s="81">
        <f>C$11*C$10</f>
        <v>0</v>
      </c>
      <c r="D12" s="81">
        <f t="shared" ref="D12:Z12" si="1">D$11*D$10</f>
        <v>0</v>
      </c>
      <c r="E12" s="81">
        <f t="shared" si="1"/>
        <v>0</v>
      </c>
      <c r="F12" s="81">
        <f t="shared" si="1"/>
        <v>0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81">
        <f t="shared" si="1"/>
        <v>0</v>
      </c>
      <c r="P12" s="81">
        <f t="shared" si="1"/>
        <v>0</v>
      </c>
      <c r="Q12" s="81">
        <f t="shared" si="1"/>
        <v>0</v>
      </c>
      <c r="R12" s="81">
        <f t="shared" si="1"/>
        <v>0</v>
      </c>
      <c r="S12" s="81">
        <f t="shared" si="1"/>
        <v>0</v>
      </c>
      <c r="T12" s="81">
        <f t="shared" si="1"/>
        <v>0</v>
      </c>
      <c r="U12" s="81">
        <f t="shared" si="1"/>
        <v>0</v>
      </c>
      <c r="V12" s="81">
        <f t="shared" si="1"/>
        <v>0</v>
      </c>
      <c r="W12" s="81">
        <f t="shared" si="1"/>
        <v>0</v>
      </c>
      <c r="X12" s="81">
        <f t="shared" si="1"/>
        <v>0</v>
      </c>
      <c r="Y12" s="81">
        <f t="shared" si="1"/>
        <v>0</v>
      </c>
      <c r="Z12" s="81">
        <f t="shared" si="1"/>
        <v>0</v>
      </c>
    </row>
    <row r="13" spans="1:26">
      <c r="A13" s="70"/>
      <c r="B13" s="83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>
      <c r="A14" s="86" t="s">
        <v>46</v>
      </c>
      <c r="B14" s="70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>
      <c r="A15" s="70" t="s">
        <v>47</v>
      </c>
      <c r="B15" s="70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>
      <c r="A16" s="70" t="s">
        <v>86</v>
      </c>
      <c r="B16" s="87"/>
      <c r="C16" s="88">
        <f>$B$5</f>
        <v>106</v>
      </c>
      <c r="D16" s="88">
        <f t="shared" ref="D16:Z16" si="2">$B$5</f>
        <v>106</v>
      </c>
      <c r="E16" s="88">
        <f t="shared" si="2"/>
        <v>106</v>
      </c>
      <c r="F16" s="88">
        <f t="shared" si="2"/>
        <v>106</v>
      </c>
      <c r="G16" s="88">
        <f t="shared" si="2"/>
        <v>106</v>
      </c>
      <c r="H16" s="88">
        <f t="shared" si="2"/>
        <v>106</v>
      </c>
      <c r="I16" s="88">
        <f t="shared" si="2"/>
        <v>106</v>
      </c>
      <c r="J16" s="88">
        <f t="shared" si="2"/>
        <v>106</v>
      </c>
      <c r="K16" s="88">
        <f t="shared" si="2"/>
        <v>106</v>
      </c>
      <c r="L16" s="88">
        <f t="shared" si="2"/>
        <v>106</v>
      </c>
      <c r="M16" s="88">
        <f t="shared" si="2"/>
        <v>106</v>
      </c>
      <c r="N16" s="88">
        <f t="shared" si="2"/>
        <v>106</v>
      </c>
      <c r="O16" s="88">
        <f t="shared" si="2"/>
        <v>106</v>
      </c>
      <c r="P16" s="88">
        <f t="shared" si="2"/>
        <v>106</v>
      </c>
      <c r="Q16" s="88">
        <f t="shared" si="2"/>
        <v>106</v>
      </c>
      <c r="R16" s="88">
        <f t="shared" si="2"/>
        <v>106</v>
      </c>
      <c r="S16" s="88">
        <f t="shared" si="2"/>
        <v>106</v>
      </c>
      <c r="T16" s="88">
        <f t="shared" si="2"/>
        <v>106</v>
      </c>
      <c r="U16" s="88">
        <f t="shared" si="2"/>
        <v>106</v>
      </c>
      <c r="V16" s="88">
        <f t="shared" si="2"/>
        <v>106</v>
      </c>
      <c r="W16" s="88">
        <f t="shared" si="2"/>
        <v>106</v>
      </c>
      <c r="X16" s="88">
        <f t="shared" si="2"/>
        <v>106</v>
      </c>
      <c r="Y16" s="88">
        <f t="shared" si="2"/>
        <v>106</v>
      </c>
      <c r="Z16" s="88">
        <f t="shared" si="2"/>
        <v>106</v>
      </c>
    </row>
    <row r="17" spans="1:26">
      <c r="A17" s="70"/>
      <c r="B17" s="70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>
      <c r="A18" s="70" t="s">
        <v>28</v>
      </c>
      <c r="B18" s="70"/>
      <c r="C18" s="79">
        <f>IFERROR((C$15-C$16)/C$16,0)</f>
        <v>-1</v>
      </c>
      <c r="D18" s="79">
        <f t="shared" ref="D18:Z18" si="3">IFERROR((D$15-D$16)/D$16,0)</f>
        <v>-1</v>
      </c>
      <c r="E18" s="79">
        <f t="shared" si="3"/>
        <v>-1</v>
      </c>
      <c r="F18" s="79">
        <f t="shared" si="3"/>
        <v>-1</v>
      </c>
      <c r="G18" s="79">
        <f t="shared" si="3"/>
        <v>-1</v>
      </c>
      <c r="H18" s="79">
        <f t="shared" si="3"/>
        <v>-1</v>
      </c>
      <c r="I18" s="79">
        <f t="shared" si="3"/>
        <v>-1</v>
      </c>
      <c r="J18" s="79">
        <f t="shared" si="3"/>
        <v>-1</v>
      </c>
      <c r="K18" s="79">
        <f t="shared" si="3"/>
        <v>-1</v>
      </c>
      <c r="L18" s="79">
        <f t="shared" si="3"/>
        <v>-1</v>
      </c>
      <c r="M18" s="79">
        <f t="shared" si="3"/>
        <v>-1</v>
      </c>
      <c r="N18" s="79">
        <f t="shared" si="3"/>
        <v>-1</v>
      </c>
      <c r="O18" s="79">
        <f t="shared" si="3"/>
        <v>-1</v>
      </c>
      <c r="P18" s="79">
        <f t="shared" si="3"/>
        <v>-1</v>
      </c>
      <c r="Q18" s="79">
        <f t="shared" si="3"/>
        <v>-1</v>
      </c>
      <c r="R18" s="79">
        <f t="shared" si="3"/>
        <v>-1</v>
      </c>
      <c r="S18" s="79">
        <f t="shared" si="3"/>
        <v>-1</v>
      </c>
      <c r="T18" s="79">
        <f t="shared" si="3"/>
        <v>-1</v>
      </c>
      <c r="U18" s="79">
        <f t="shared" si="3"/>
        <v>-1</v>
      </c>
      <c r="V18" s="79">
        <f t="shared" si="3"/>
        <v>-1</v>
      </c>
      <c r="W18" s="79">
        <f t="shared" si="3"/>
        <v>-1</v>
      </c>
      <c r="X18" s="79">
        <f t="shared" si="3"/>
        <v>-1</v>
      </c>
      <c r="Y18" s="79">
        <f t="shared" si="3"/>
        <v>-1</v>
      </c>
      <c r="Z18" s="79">
        <f t="shared" si="3"/>
        <v>-1</v>
      </c>
    </row>
    <row r="19" spans="1:26">
      <c r="A19" s="70"/>
      <c r="B19" s="7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s="77" customFormat="1">
      <c r="A20" s="75" t="s">
        <v>89</v>
      </c>
      <c r="B20" s="75"/>
      <c r="C20" s="76">
        <f>C$18*C$12</f>
        <v>0</v>
      </c>
      <c r="D20" s="76">
        <f t="shared" ref="D20:Z20" si="4">D$18*D$12</f>
        <v>0</v>
      </c>
      <c r="E20" s="76">
        <f t="shared" si="4"/>
        <v>0</v>
      </c>
      <c r="F20" s="76">
        <f t="shared" si="4"/>
        <v>0</v>
      </c>
      <c r="G20" s="76">
        <f t="shared" si="4"/>
        <v>0</v>
      </c>
      <c r="H20" s="76">
        <f t="shared" si="4"/>
        <v>0</v>
      </c>
      <c r="I20" s="76">
        <f t="shared" si="4"/>
        <v>0</v>
      </c>
      <c r="J20" s="76">
        <f t="shared" si="4"/>
        <v>0</v>
      </c>
      <c r="K20" s="76">
        <f t="shared" si="4"/>
        <v>0</v>
      </c>
      <c r="L20" s="76">
        <f t="shared" si="4"/>
        <v>0</v>
      </c>
      <c r="M20" s="76">
        <f t="shared" si="4"/>
        <v>0</v>
      </c>
      <c r="N20" s="76">
        <f t="shared" si="4"/>
        <v>0</v>
      </c>
      <c r="O20" s="76">
        <f t="shared" si="4"/>
        <v>0</v>
      </c>
      <c r="P20" s="76">
        <f t="shared" si="4"/>
        <v>0</v>
      </c>
      <c r="Q20" s="76">
        <f t="shared" si="4"/>
        <v>0</v>
      </c>
      <c r="R20" s="76">
        <f t="shared" si="4"/>
        <v>0</v>
      </c>
      <c r="S20" s="76">
        <f t="shared" si="4"/>
        <v>0</v>
      </c>
      <c r="T20" s="76">
        <f t="shared" si="4"/>
        <v>0</v>
      </c>
      <c r="U20" s="76">
        <f t="shared" si="4"/>
        <v>0</v>
      </c>
      <c r="V20" s="76">
        <f t="shared" si="4"/>
        <v>0</v>
      </c>
      <c r="W20" s="76">
        <f t="shared" si="4"/>
        <v>0</v>
      </c>
      <c r="X20" s="76">
        <f t="shared" si="4"/>
        <v>0</v>
      </c>
      <c r="Y20" s="76">
        <f t="shared" si="4"/>
        <v>0</v>
      </c>
      <c r="Z20" s="76">
        <f t="shared" si="4"/>
        <v>0</v>
      </c>
    </row>
    <row r="21" spans="1:26">
      <c r="A21" s="70"/>
      <c r="B21" s="7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s="92" customFormat="1">
      <c r="A22" s="89" t="s">
        <v>90</v>
      </c>
      <c r="B22" s="90"/>
      <c r="C22" s="91">
        <f>IF(C$20&lt;0,"€0.00",C20)</f>
        <v>0</v>
      </c>
      <c r="D22" s="91">
        <f t="shared" ref="D22:Z22" si="5">IF(D$20&lt;0,"€0.00",D20)</f>
        <v>0</v>
      </c>
      <c r="E22" s="91">
        <f t="shared" si="5"/>
        <v>0</v>
      </c>
      <c r="F22" s="91">
        <f t="shared" si="5"/>
        <v>0</v>
      </c>
      <c r="G22" s="91">
        <f t="shared" si="5"/>
        <v>0</v>
      </c>
      <c r="H22" s="91">
        <f t="shared" si="5"/>
        <v>0</v>
      </c>
      <c r="I22" s="91">
        <f t="shared" si="5"/>
        <v>0</v>
      </c>
      <c r="J22" s="91">
        <f t="shared" si="5"/>
        <v>0</v>
      </c>
      <c r="K22" s="91">
        <f t="shared" si="5"/>
        <v>0</v>
      </c>
      <c r="L22" s="91">
        <f t="shared" si="5"/>
        <v>0</v>
      </c>
      <c r="M22" s="91">
        <f t="shared" si="5"/>
        <v>0</v>
      </c>
      <c r="N22" s="91">
        <f t="shared" si="5"/>
        <v>0</v>
      </c>
      <c r="O22" s="91">
        <f t="shared" si="5"/>
        <v>0</v>
      </c>
      <c r="P22" s="91">
        <f t="shared" si="5"/>
        <v>0</v>
      </c>
      <c r="Q22" s="91">
        <f t="shared" si="5"/>
        <v>0</v>
      </c>
      <c r="R22" s="91">
        <f t="shared" si="5"/>
        <v>0</v>
      </c>
      <c r="S22" s="91">
        <f t="shared" si="5"/>
        <v>0</v>
      </c>
      <c r="T22" s="91">
        <f t="shared" si="5"/>
        <v>0</v>
      </c>
      <c r="U22" s="91">
        <f t="shared" si="5"/>
        <v>0</v>
      </c>
      <c r="V22" s="91">
        <f t="shared" si="5"/>
        <v>0</v>
      </c>
      <c r="W22" s="91">
        <f t="shared" si="5"/>
        <v>0</v>
      </c>
      <c r="X22" s="91">
        <f t="shared" si="5"/>
        <v>0</v>
      </c>
      <c r="Y22" s="91">
        <f t="shared" si="5"/>
        <v>0</v>
      </c>
      <c r="Z22" s="91">
        <f t="shared" si="5"/>
        <v>0</v>
      </c>
    </row>
    <row r="23" spans="1:26" s="96" customFormat="1">
      <c r="A23" s="93" t="s">
        <v>44</v>
      </c>
      <c r="B23" s="94"/>
      <c r="C23" s="95">
        <f>C22</f>
        <v>0</v>
      </c>
      <c r="D23" s="95">
        <f>D22+C23</f>
        <v>0</v>
      </c>
      <c r="E23" s="95">
        <f t="shared" ref="E23:Z23" si="6">E22+D23</f>
        <v>0</v>
      </c>
      <c r="F23" s="95">
        <f t="shared" si="6"/>
        <v>0</v>
      </c>
      <c r="G23" s="95">
        <f t="shared" si="6"/>
        <v>0</v>
      </c>
      <c r="H23" s="95">
        <f t="shared" si="6"/>
        <v>0</v>
      </c>
      <c r="I23" s="95">
        <f t="shared" si="6"/>
        <v>0</v>
      </c>
      <c r="J23" s="95">
        <f t="shared" si="6"/>
        <v>0</v>
      </c>
      <c r="K23" s="95">
        <f t="shared" si="6"/>
        <v>0</v>
      </c>
      <c r="L23" s="95">
        <f t="shared" si="6"/>
        <v>0</v>
      </c>
      <c r="M23" s="95">
        <f t="shared" si="6"/>
        <v>0</v>
      </c>
      <c r="N23" s="95">
        <f t="shared" si="6"/>
        <v>0</v>
      </c>
      <c r="O23" s="95">
        <f t="shared" si="6"/>
        <v>0</v>
      </c>
      <c r="P23" s="95">
        <f t="shared" si="6"/>
        <v>0</v>
      </c>
      <c r="Q23" s="95">
        <f t="shared" si="6"/>
        <v>0</v>
      </c>
      <c r="R23" s="95">
        <f t="shared" si="6"/>
        <v>0</v>
      </c>
      <c r="S23" s="95">
        <f t="shared" si="6"/>
        <v>0</v>
      </c>
      <c r="T23" s="95">
        <f t="shared" si="6"/>
        <v>0</v>
      </c>
      <c r="U23" s="95">
        <f t="shared" si="6"/>
        <v>0</v>
      </c>
      <c r="V23" s="95">
        <f t="shared" si="6"/>
        <v>0</v>
      </c>
      <c r="W23" s="95">
        <f t="shared" si="6"/>
        <v>0</v>
      </c>
      <c r="X23" s="95">
        <f t="shared" si="6"/>
        <v>0</v>
      </c>
      <c r="Y23" s="95">
        <f t="shared" si="6"/>
        <v>0</v>
      </c>
      <c r="Z23" s="95">
        <f t="shared" si="6"/>
        <v>0</v>
      </c>
    </row>
  </sheetData>
  <sheetProtection algorithmName="SHA-512" hashValue="6Hwg+ggR7hoNjXrK+m9WRRIujbhJ8VG6cVN524sdQae1eI2aKRWE9msGrnajCMt/lZSApRhlFj8Pmq6MiyMZsQ==" saltValue="9r57rCjNIAk7PVOeLU5BhA==" spinCount="100000" sheet="1" objects="1" scenarios="1" selectLockedCells="1"/>
  <mergeCells count="2">
    <mergeCell ref="A1:H1"/>
    <mergeCell ref="A3:H3"/>
  </mergeCells>
  <pageMargins left="0.70866141732283472" right="0.70866141732283472" top="0.74803149606299213" bottom="0.74803149606299213" header="0.31496062992125984" footer="0.31496062992125984"/>
  <pageSetup scale="52" orientation="landscape" r:id="rId1"/>
  <headerFooter>
    <oddHeader>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Normal="100" workbookViewId="0">
      <selection activeCell="B7" sqref="B7"/>
    </sheetView>
  </sheetViews>
  <sheetFormatPr defaultRowHeight="14.5"/>
  <cols>
    <col min="1" max="1" width="42.1796875" style="68" customWidth="1"/>
    <col min="2" max="2" width="9.54296875" style="68" customWidth="1"/>
    <col min="3" max="4" width="14.7265625" style="68" customWidth="1"/>
    <col min="5" max="26" width="13.36328125" style="68" customWidth="1"/>
    <col min="27" max="16384" width="8.7265625" style="68"/>
  </cols>
  <sheetData>
    <row r="1" spans="1:26" ht="83.5" customHeight="1">
      <c r="A1" s="258" t="s">
        <v>115</v>
      </c>
      <c r="B1" s="258"/>
      <c r="C1" s="258"/>
      <c r="D1" s="258"/>
      <c r="E1" s="258"/>
      <c r="F1" s="258"/>
      <c r="G1" s="258"/>
      <c r="H1" s="258"/>
      <c r="J1" s="150" t="s">
        <v>120</v>
      </c>
    </row>
    <row r="2" spans="1:26" ht="14.5" customHeight="1">
      <c r="A2" s="144"/>
      <c r="B2" s="144"/>
      <c r="C2" s="144"/>
      <c r="D2" s="144"/>
      <c r="E2" s="144"/>
      <c r="F2" s="144"/>
      <c r="G2" s="144"/>
      <c r="H2" s="144"/>
    </row>
    <row r="3" spans="1:26" s="150" customFormat="1" ht="22.5" customHeight="1">
      <c r="A3" s="258" t="s">
        <v>109</v>
      </c>
      <c r="B3" s="258"/>
      <c r="C3" s="258"/>
      <c r="D3" s="258"/>
      <c r="E3" s="258"/>
      <c r="F3" s="258"/>
      <c r="G3" s="258"/>
      <c r="H3" s="258"/>
    </row>
    <row r="5" spans="1:26" s="35" customFormat="1">
      <c r="A5" s="48" t="s">
        <v>85</v>
      </c>
      <c r="B5" s="97" t="str">
        <f>IF('Material Price Inflation '!$B$4=0,"",'Material Price Inflation '!$B$4)</f>
        <v/>
      </c>
      <c r="C5" s="53"/>
      <c r="D5" s="53"/>
    </row>
    <row r="6" spans="1:26" s="35" customFormat="1">
      <c r="A6" s="37"/>
      <c r="B6" s="33"/>
      <c r="C6" s="53"/>
      <c r="D6" s="53"/>
    </row>
    <row r="7" spans="1:26" s="35" customFormat="1">
      <c r="A7" s="48" t="s">
        <v>86</v>
      </c>
      <c r="B7" s="46"/>
      <c r="C7" s="53"/>
      <c r="D7" s="53"/>
    </row>
    <row r="10" spans="1:26">
      <c r="A10" s="98" t="s">
        <v>43</v>
      </c>
      <c r="B10" s="99"/>
      <c r="C10" s="100" t="str">
        <f>IF('Material Price Inflation '!C10=0,"",'Material Price Inflation '!C10)</f>
        <v/>
      </c>
      <c r="D10" s="100" t="str">
        <f>IF('Material Price Inflation '!D10=0,"",'Material Price Inflation '!D10)</f>
        <v/>
      </c>
      <c r="E10" s="100" t="str">
        <f>IF('Material Price Inflation '!E10=0,"",'Material Price Inflation '!E10)</f>
        <v/>
      </c>
      <c r="F10" s="100" t="str">
        <f>IF('Material Price Inflation '!F10=0,"",'Material Price Inflation '!F10)</f>
        <v/>
      </c>
      <c r="G10" s="100" t="str">
        <f>IF('Material Price Inflation '!G10=0,"",'Material Price Inflation '!G10)</f>
        <v/>
      </c>
      <c r="H10" s="100" t="str">
        <f>IF('Material Price Inflation '!H10=0,"",'Material Price Inflation '!H10)</f>
        <v/>
      </c>
      <c r="I10" s="100" t="str">
        <f>IF('Material Price Inflation '!I10=0,"",'Material Price Inflation '!I10)</f>
        <v/>
      </c>
      <c r="J10" s="100" t="str">
        <f>IF('Material Price Inflation '!J10=0,"",'Material Price Inflation '!J10)</f>
        <v/>
      </c>
      <c r="K10" s="100" t="str">
        <f>IF('Material Price Inflation '!K10=0,"",'Material Price Inflation '!K10)</f>
        <v/>
      </c>
      <c r="L10" s="100" t="str">
        <f>IF('Material Price Inflation '!L10=0,"",'Material Price Inflation '!L10)</f>
        <v/>
      </c>
      <c r="M10" s="100" t="str">
        <f>IF('Material Price Inflation '!M10=0,"",'Material Price Inflation '!M10)</f>
        <v/>
      </c>
      <c r="N10" s="100" t="str">
        <f>IF('Material Price Inflation '!N10=0,"",'Material Price Inflation '!N10)</f>
        <v/>
      </c>
      <c r="O10" s="100" t="str">
        <f>IF('Material Price Inflation '!O10=0,"",'Material Price Inflation '!O10)</f>
        <v/>
      </c>
      <c r="P10" s="100" t="str">
        <f>IF('Material Price Inflation '!P10=0,"",'Material Price Inflation '!P10)</f>
        <v/>
      </c>
      <c r="Q10" s="100" t="str">
        <f>IF('Material Price Inflation '!Q10=0,"",'Material Price Inflation '!Q10)</f>
        <v/>
      </c>
      <c r="R10" s="100" t="str">
        <f>IF('Material Price Inflation '!R10=0,"",'Material Price Inflation '!R10)</f>
        <v/>
      </c>
      <c r="S10" s="100" t="str">
        <f>IF('Material Price Inflation '!S10=0,"",'Material Price Inflation '!S10)</f>
        <v/>
      </c>
      <c r="T10" s="100" t="str">
        <f>IF('Material Price Inflation '!T10=0,"",'Material Price Inflation '!T10)</f>
        <v/>
      </c>
      <c r="U10" s="100" t="str">
        <f>IF('Material Price Inflation '!U10=0,"",'Material Price Inflation '!U10)</f>
        <v/>
      </c>
      <c r="V10" s="100" t="str">
        <f>IF('Material Price Inflation '!V10=0,"",'Material Price Inflation '!V10)</f>
        <v/>
      </c>
      <c r="W10" s="100" t="str">
        <f>IF('Material Price Inflation '!W10=0,"",'Material Price Inflation '!W10)</f>
        <v/>
      </c>
      <c r="X10" s="100" t="str">
        <f>IF('Material Price Inflation '!X10=0,"",'Material Price Inflation '!X10)</f>
        <v/>
      </c>
      <c r="Y10" s="100" t="str">
        <f>IF('Material Price Inflation '!Y10=0,"",'Material Price Inflation '!Y10)</f>
        <v/>
      </c>
      <c r="Z10" s="100" t="str">
        <f>IF('Material Price Inflation '!Z10=0,"",'Material Price Inflation '!Z10)</f>
        <v/>
      </c>
    </row>
    <row r="11" spans="1:26">
      <c r="A11" s="101" t="s">
        <v>26</v>
      </c>
      <c r="B11" s="99"/>
      <c r="C11" s="102" t="str">
        <f>IF('Material Price Inflation '!C$11=0,"",'Material Price Inflation '!C$11)</f>
        <v/>
      </c>
      <c r="D11" s="102" t="str">
        <f>IF('Material Price Inflation '!D$11=0,"",'Material Price Inflation '!D$11)</f>
        <v/>
      </c>
      <c r="E11" s="102" t="str">
        <f>IF('Material Price Inflation '!E$11=0,"",'Material Price Inflation '!E$11)</f>
        <v/>
      </c>
      <c r="F11" s="102" t="str">
        <f>IF('Material Price Inflation '!F$11=0,"",'Material Price Inflation '!F$11)</f>
        <v/>
      </c>
      <c r="G11" s="102" t="str">
        <f>IF('Material Price Inflation '!G$11=0,"",'Material Price Inflation '!G$11)</f>
        <v/>
      </c>
      <c r="H11" s="102" t="str">
        <f>IF('Material Price Inflation '!H$11=0,"",'Material Price Inflation '!H$11)</f>
        <v/>
      </c>
      <c r="I11" s="102" t="str">
        <f>IF('Material Price Inflation '!I$11=0,"",'Material Price Inflation '!I$11)</f>
        <v/>
      </c>
      <c r="J11" s="102" t="str">
        <f>IF('Material Price Inflation '!J$11=0,"",'Material Price Inflation '!J$11)</f>
        <v/>
      </c>
      <c r="K11" s="102" t="str">
        <f>IF('Material Price Inflation '!K$11=0,"",'Material Price Inflation '!K$11)</f>
        <v/>
      </c>
      <c r="L11" s="102" t="str">
        <f>IF('Material Price Inflation '!L$11=0,"",'Material Price Inflation '!L$11)</f>
        <v/>
      </c>
      <c r="M11" s="102" t="str">
        <f>IF('Material Price Inflation '!M$11=0,"",'Material Price Inflation '!M$11)</f>
        <v/>
      </c>
      <c r="N11" s="102" t="str">
        <f>IF('Material Price Inflation '!N$11=0,"",'Material Price Inflation '!N$11)</f>
        <v/>
      </c>
      <c r="O11" s="102" t="str">
        <f>IF('Material Price Inflation '!O$11=0,"",'Material Price Inflation '!O$11)</f>
        <v/>
      </c>
      <c r="P11" s="102" t="str">
        <f>IF('Material Price Inflation '!P$11=0,"",'Material Price Inflation '!P$11)</f>
        <v/>
      </c>
      <c r="Q11" s="102" t="str">
        <f>IF('Material Price Inflation '!Q$11=0,"",'Material Price Inflation '!Q$11)</f>
        <v/>
      </c>
      <c r="R11" s="102" t="str">
        <f>IF('Material Price Inflation '!R$11=0,"",'Material Price Inflation '!R$11)</f>
        <v/>
      </c>
      <c r="S11" s="102" t="str">
        <f>IF('Material Price Inflation '!S$11=0,"",'Material Price Inflation '!S$11)</f>
        <v/>
      </c>
      <c r="T11" s="102" t="str">
        <f>IF('Material Price Inflation '!T$11=0,"",'Material Price Inflation '!T$11)</f>
        <v/>
      </c>
      <c r="U11" s="102" t="str">
        <f>IF('Material Price Inflation '!U$11=0,"",'Material Price Inflation '!U$11)</f>
        <v/>
      </c>
      <c r="V11" s="102" t="str">
        <f>IF('Material Price Inflation '!V$11=0,"",'Material Price Inflation '!V$11)</f>
        <v/>
      </c>
      <c r="W11" s="102" t="str">
        <f>IF('Material Price Inflation '!W$11=0,"",'Material Price Inflation '!W$11)</f>
        <v/>
      </c>
      <c r="X11" s="102" t="str">
        <f>IF('Material Price Inflation '!X$11=0,"",'Material Price Inflation '!X$11)</f>
        <v/>
      </c>
      <c r="Y11" s="102" t="str">
        <f>IF('Material Price Inflation '!Y$11=0,"",'Material Price Inflation '!Y$11)</f>
        <v/>
      </c>
      <c r="Z11" s="102" t="str">
        <f>IF('Material Price Inflation '!Z$11=0,"",'Material Price Inflation '!Z$11)</f>
        <v/>
      </c>
    </row>
    <row r="12" spans="1:26" s="77" customFormat="1">
      <c r="A12" s="103" t="str">
        <f>'Ex Gratia Payment Summary'!$A$24</f>
        <v>Effective Value (EV) for the Period</v>
      </c>
      <c r="B12" s="104"/>
      <c r="C12" s="76">
        <f>IF('Material Price Inflation '!C$12&lt;0,"",'Material Price Inflation '!C$12)</f>
        <v>0</v>
      </c>
      <c r="D12" s="76">
        <f>IF('Material Price Inflation '!D$12&lt;0,"",'Material Price Inflation '!D$12)</f>
        <v>0</v>
      </c>
      <c r="E12" s="76">
        <f>IF('Material Price Inflation '!E$12&lt;0,"",'Material Price Inflation '!E$12)</f>
        <v>0</v>
      </c>
      <c r="F12" s="76">
        <f>IF('Material Price Inflation '!F$12&lt;0,"",'Material Price Inflation '!F$12)</f>
        <v>0</v>
      </c>
      <c r="G12" s="76">
        <f>IF('Material Price Inflation '!G$12&lt;0,"",'Material Price Inflation '!G$12)</f>
        <v>0</v>
      </c>
      <c r="H12" s="76">
        <f>IF('Material Price Inflation '!H$12&lt;0,"",'Material Price Inflation '!H$12)</f>
        <v>0</v>
      </c>
      <c r="I12" s="76">
        <f>IF('Material Price Inflation '!I$12&lt;0,"",'Material Price Inflation '!I$12)</f>
        <v>0</v>
      </c>
      <c r="J12" s="76">
        <f>IF('Material Price Inflation '!J$12&lt;0,"",'Material Price Inflation '!J$12)</f>
        <v>0</v>
      </c>
      <c r="K12" s="76">
        <f>IF('Material Price Inflation '!K$12&lt;0,"",'Material Price Inflation '!K$12)</f>
        <v>0</v>
      </c>
      <c r="L12" s="76">
        <f>IF('Material Price Inflation '!L$12&lt;0,"",'Material Price Inflation '!L$12)</f>
        <v>0</v>
      </c>
      <c r="M12" s="76">
        <f>IF('Material Price Inflation '!M$12&lt;0,"",'Material Price Inflation '!M$12)</f>
        <v>0</v>
      </c>
      <c r="N12" s="76">
        <f>IF('Material Price Inflation '!N$12&lt;0,"",'Material Price Inflation '!N$12)</f>
        <v>0</v>
      </c>
      <c r="O12" s="76">
        <f>IF('Material Price Inflation '!O$12&lt;0,"",'Material Price Inflation '!O$12)</f>
        <v>0</v>
      </c>
      <c r="P12" s="76">
        <f>IF('Material Price Inflation '!P$12&lt;0,"",'Material Price Inflation '!P$12)</f>
        <v>0</v>
      </c>
      <c r="Q12" s="76">
        <f>IF('Material Price Inflation '!Q$12&lt;0,"",'Material Price Inflation '!Q$12)</f>
        <v>0</v>
      </c>
      <c r="R12" s="76">
        <f>IF('Material Price Inflation '!R$12&lt;0,"",'Material Price Inflation '!R$12)</f>
        <v>0</v>
      </c>
      <c r="S12" s="76">
        <f>IF('Material Price Inflation '!S$12&lt;0,"",'Material Price Inflation '!S$12)</f>
        <v>0</v>
      </c>
      <c r="T12" s="76">
        <f>IF('Material Price Inflation '!T$12&lt;0,"",'Material Price Inflation '!T$12)</f>
        <v>0</v>
      </c>
      <c r="U12" s="76">
        <f>IF('Material Price Inflation '!U$12&lt;0,"",'Material Price Inflation '!U$12)</f>
        <v>0</v>
      </c>
      <c r="V12" s="76">
        <f>IF('Material Price Inflation '!V$12&lt;0,"",'Material Price Inflation '!V$12)</f>
        <v>0</v>
      </c>
      <c r="W12" s="76">
        <f>IF('Material Price Inflation '!W$12&lt;0,"",'Material Price Inflation '!W$12)</f>
        <v>0</v>
      </c>
      <c r="X12" s="76">
        <f>IF('Material Price Inflation '!X$12&lt;0,"",'Material Price Inflation '!X$12)</f>
        <v>0</v>
      </c>
      <c r="Y12" s="76">
        <f>IF('Material Price Inflation '!Y$12&lt;0,"",'Material Price Inflation '!Y$12)</f>
        <v>0</v>
      </c>
      <c r="Z12" s="76">
        <f>IF('Material Price Inflation '!Z$12&lt;0,"",'Material Price Inflation '!Z$12)</f>
        <v>0</v>
      </c>
    </row>
    <row r="13" spans="1:26" s="77" customFormat="1">
      <c r="A13" s="104" t="s">
        <v>83</v>
      </c>
      <c r="B13" s="105">
        <v>2.5000000000000001E-3</v>
      </c>
      <c r="C13" s="79">
        <f>$B$13</f>
        <v>2.5000000000000001E-3</v>
      </c>
      <c r="D13" s="79">
        <f t="shared" ref="D13:Z13" si="0">$B$13</f>
        <v>2.5000000000000001E-3</v>
      </c>
      <c r="E13" s="79">
        <f t="shared" si="0"/>
        <v>2.5000000000000001E-3</v>
      </c>
      <c r="F13" s="79">
        <f t="shared" si="0"/>
        <v>2.5000000000000001E-3</v>
      </c>
      <c r="G13" s="79">
        <f t="shared" si="0"/>
        <v>2.5000000000000001E-3</v>
      </c>
      <c r="H13" s="79">
        <f t="shared" si="0"/>
        <v>2.5000000000000001E-3</v>
      </c>
      <c r="I13" s="79">
        <f t="shared" si="0"/>
        <v>2.5000000000000001E-3</v>
      </c>
      <c r="J13" s="79">
        <f t="shared" si="0"/>
        <v>2.5000000000000001E-3</v>
      </c>
      <c r="K13" s="79">
        <f t="shared" si="0"/>
        <v>2.5000000000000001E-3</v>
      </c>
      <c r="L13" s="79">
        <f t="shared" si="0"/>
        <v>2.5000000000000001E-3</v>
      </c>
      <c r="M13" s="79">
        <f t="shared" si="0"/>
        <v>2.5000000000000001E-3</v>
      </c>
      <c r="N13" s="79">
        <f t="shared" si="0"/>
        <v>2.5000000000000001E-3</v>
      </c>
      <c r="O13" s="79">
        <f t="shared" si="0"/>
        <v>2.5000000000000001E-3</v>
      </c>
      <c r="P13" s="79">
        <f t="shared" si="0"/>
        <v>2.5000000000000001E-3</v>
      </c>
      <c r="Q13" s="79">
        <f t="shared" si="0"/>
        <v>2.5000000000000001E-3</v>
      </c>
      <c r="R13" s="79">
        <f t="shared" si="0"/>
        <v>2.5000000000000001E-3</v>
      </c>
      <c r="S13" s="79">
        <f t="shared" si="0"/>
        <v>2.5000000000000001E-3</v>
      </c>
      <c r="T13" s="79">
        <f t="shared" si="0"/>
        <v>2.5000000000000001E-3</v>
      </c>
      <c r="U13" s="79">
        <f t="shared" si="0"/>
        <v>2.5000000000000001E-3</v>
      </c>
      <c r="V13" s="79">
        <f t="shared" si="0"/>
        <v>2.5000000000000001E-3</v>
      </c>
      <c r="W13" s="79">
        <f t="shared" si="0"/>
        <v>2.5000000000000001E-3</v>
      </c>
      <c r="X13" s="79">
        <f t="shared" si="0"/>
        <v>2.5000000000000001E-3</v>
      </c>
      <c r="Y13" s="79">
        <f t="shared" si="0"/>
        <v>2.5000000000000001E-3</v>
      </c>
      <c r="Z13" s="79">
        <f t="shared" si="0"/>
        <v>2.5000000000000001E-3</v>
      </c>
    </row>
    <row r="14" spans="1:26" s="82" customFormat="1">
      <c r="A14" s="106" t="s">
        <v>84</v>
      </c>
      <c r="B14" s="106"/>
      <c r="C14" s="81">
        <f>C$12*C$13</f>
        <v>0</v>
      </c>
      <c r="D14" s="81">
        <f t="shared" ref="D14:Z14" si="1">D$12*D$13</f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0</v>
      </c>
      <c r="I14" s="81">
        <f t="shared" si="1"/>
        <v>0</v>
      </c>
      <c r="J14" s="81">
        <f t="shared" si="1"/>
        <v>0</v>
      </c>
      <c r="K14" s="81">
        <f t="shared" si="1"/>
        <v>0</v>
      </c>
      <c r="L14" s="81">
        <f t="shared" si="1"/>
        <v>0</v>
      </c>
      <c r="M14" s="81">
        <f t="shared" si="1"/>
        <v>0</v>
      </c>
      <c r="N14" s="81">
        <f t="shared" si="1"/>
        <v>0</v>
      </c>
      <c r="O14" s="81">
        <f t="shared" si="1"/>
        <v>0</v>
      </c>
      <c r="P14" s="81">
        <f t="shared" si="1"/>
        <v>0</v>
      </c>
      <c r="Q14" s="81">
        <f t="shared" si="1"/>
        <v>0</v>
      </c>
      <c r="R14" s="81">
        <f t="shared" si="1"/>
        <v>0</v>
      </c>
      <c r="S14" s="81">
        <f t="shared" si="1"/>
        <v>0</v>
      </c>
      <c r="T14" s="81">
        <f t="shared" si="1"/>
        <v>0</v>
      </c>
      <c r="U14" s="81">
        <f t="shared" si="1"/>
        <v>0</v>
      </c>
      <c r="V14" s="81">
        <f t="shared" si="1"/>
        <v>0</v>
      </c>
      <c r="W14" s="81">
        <f t="shared" si="1"/>
        <v>0</v>
      </c>
      <c r="X14" s="81">
        <f t="shared" si="1"/>
        <v>0</v>
      </c>
      <c r="Y14" s="81">
        <f t="shared" si="1"/>
        <v>0</v>
      </c>
      <c r="Z14" s="81">
        <f t="shared" si="1"/>
        <v>0</v>
      </c>
    </row>
    <row r="15" spans="1:26">
      <c r="A15" s="99"/>
      <c r="B15" s="107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>
      <c r="A16" s="108" t="s">
        <v>59</v>
      </c>
      <c r="B16" s="99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>
      <c r="A17" s="99" t="s">
        <v>47</v>
      </c>
      <c r="B17" s="99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>
      <c r="A18" s="99" t="s">
        <v>86</v>
      </c>
      <c r="B18" s="102" t="str">
        <f>IF('Material Price Inflation '!$B$4=0,"",'Material Price Inflation '!$B$4)</f>
        <v/>
      </c>
      <c r="C18" s="88">
        <f>$B$7</f>
        <v>0</v>
      </c>
      <c r="D18" s="88">
        <f t="shared" ref="D18:Z18" si="2">$B$7</f>
        <v>0</v>
      </c>
      <c r="E18" s="88">
        <f t="shared" si="2"/>
        <v>0</v>
      </c>
      <c r="F18" s="88">
        <f t="shared" si="2"/>
        <v>0</v>
      </c>
      <c r="G18" s="88">
        <f t="shared" si="2"/>
        <v>0</v>
      </c>
      <c r="H18" s="88">
        <f t="shared" si="2"/>
        <v>0</v>
      </c>
      <c r="I18" s="88">
        <f t="shared" si="2"/>
        <v>0</v>
      </c>
      <c r="J18" s="88">
        <f t="shared" si="2"/>
        <v>0</v>
      </c>
      <c r="K18" s="88">
        <f t="shared" si="2"/>
        <v>0</v>
      </c>
      <c r="L18" s="88">
        <f t="shared" si="2"/>
        <v>0</v>
      </c>
      <c r="M18" s="88">
        <f t="shared" si="2"/>
        <v>0</v>
      </c>
      <c r="N18" s="88">
        <f t="shared" si="2"/>
        <v>0</v>
      </c>
      <c r="O18" s="88">
        <f t="shared" si="2"/>
        <v>0</v>
      </c>
      <c r="P18" s="88">
        <f t="shared" si="2"/>
        <v>0</v>
      </c>
      <c r="Q18" s="88">
        <f t="shared" si="2"/>
        <v>0</v>
      </c>
      <c r="R18" s="88">
        <f t="shared" si="2"/>
        <v>0</v>
      </c>
      <c r="S18" s="88">
        <f t="shared" si="2"/>
        <v>0</v>
      </c>
      <c r="T18" s="88">
        <f t="shared" si="2"/>
        <v>0</v>
      </c>
      <c r="U18" s="88">
        <f t="shared" si="2"/>
        <v>0</v>
      </c>
      <c r="V18" s="88">
        <f t="shared" si="2"/>
        <v>0</v>
      </c>
      <c r="W18" s="88">
        <f t="shared" si="2"/>
        <v>0</v>
      </c>
      <c r="X18" s="88">
        <f t="shared" si="2"/>
        <v>0</v>
      </c>
      <c r="Y18" s="88">
        <f t="shared" si="2"/>
        <v>0</v>
      </c>
      <c r="Z18" s="88">
        <f t="shared" si="2"/>
        <v>0</v>
      </c>
    </row>
    <row r="19" spans="1:26">
      <c r="A19" s="99"/>
      <c r="B19" s="99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>
      <c r="A20" s="99" t="s">
        <v>28</v>
      </c>
      <c r="B20" s="99"/>
      <c r="C20" s="79">
        <f>IFERROR((C$17-C$18)/C$18,0)</f>
        <v>0</v>
      </c>
      <c r="D20" s="79">
        <f t="shared" ref="D20:Z20" si="3">IFERROR((D$17-D$18)/D$18,0)</f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79">
        <f t="shared" si="3"/>
        <v>0</v>
      </c>
      <c r="Q20" s="79">
        <f t="shared" si="3"/>
        <v>0</v>
      </c>
      <c r="R20" s="79">
        <f t="shared" si="3"/>
        <v>0</v>
      </c>
      <c r="S20" s="79">
        <f t="shared" si="3"/>
        <v>0</v>
      </c>
      <c r="T20" s="79">
        <f t="shared" si="3"/>
        <v>0</v>
      </c>
      <c r="U20" s="79">
        <f t="shared" si="3"/>
        <v>0</v>
      </c>
      <c r="V20" s="79">
        <f t="shared" si="3"/>
        <v>0</v>
      </c>
      <c r="W20" s="79">
        <f t="shared" si="3"/>
        <v>0</v>
      </c>
      <c r="X20" s="79">
        <f t="shared" si="3"/>
        <v>0</v>
      </c>
      <c r="Y20" s="79">
        <f t="shared" si="3"/>
        <v>0</v>
      </c>
      <c r="Z20" s="79">
        <f t="shared" si="3"/>
        <v>0</v>
      </c>
    </row>
    <row r="21" spans="1:26">
      <c r="A21" s="99"/>
      <c r="B21" s="99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s="77" customFormat="1">
      <c r="A22" s="104" t="s">
        <v>91</v>
      </c>
      <c r="B22" s="104"/>
      <c r="C22" s="76">
        <f t="shared" ref="C22:Z22" si="4">C$20*C$14</f>
        <v>0</v>
      </c>
      <c r="D22" s="76">
        <f t="shared" si="4"/>
        <v>0</v>
      </c>
      <c r="E22" s="76">
        <f t="shared" si="4"/>
        <v>0</v>
      </c>
      <c r="F22" s="76">
        <f t="shared" si="4"/>
        <v>0</v>
      </c>
      <c r="G22" s="76">
        <f t="shared" si="4"/>
        <v>0</v>
      </c>
      <c r="H22" s="76">
        <f t="shared" si="4"/>
        <v>0</v>
      </c>
      <c r="I22" s="76">
        <f t="shared" si="4"/>
        <v>0</v>
      </c>
      <c r="J22" s="76">
        <f t="shared" si="4"/>
        <v>0</v>
      </c>
      <c r="K22" s="76">
        <f t="shared" si="4"/>
        <v>0</v>
      </c>
      <c r="L22" s="76">
        <f t="shared" si="4"/>
        <v>0</v>
      </c>
      <c r="M22" s="76">
        <f t="shared" si="4"/>
        <v>0</v>
      </c>
      <c r="N22" s="76">
        <f t="shared" si="4"/>
        <v>0</v>
      </c>
      <c r="O22" s="76">
        <f t="shared" si="4"/>
        <v>0</v>
      </c>
      <c r="P22" s="76">
        <f t="shared" si="4"/>
        <v>0</v>
      </c>
      <c r="Q22" s="76">
        <f t="shared" si="4"/>
        <v>0</v>
      </c>
      <c r="R22" s="76">
        <f t="shared" si="4"/>
        <v>0</v>
      </c>
      <c r="S22" s="76">
        <f t="shared" si="4"/>
        <v>0</v>
      </c>
      <c r="T22" s="76">
        <f t="shared" si="4"/>
        <v>0</v>
      </c>
      <c r="U22" s="76">
        <f t="shared" si="4"/>
        <v>0</v>
      </c>
      <c r="V22" s="76">
        <f t="shared" si="4"/>
        <v>0</v>
      </c>
      <c r="W22" s="76">
        <f t="shared" si="4"/>
        <v>0</v>
      </c>
      <c r="X22" s="76">
        <f t="shared" si="4"/>
        <v>0</v>
      </c>
      <c r="Y22" s="76">
        <f t="shared" si="4"/>
        <v>0</v>
      </c>
      <c r="Z22" s="76">
        <f t="shared" si="4"/>
        <v>0</v>
      </c>
    </row>
    <row r="23" spans="1:26">
      <c r="A23" s="99"/>
      <c r="B23" s="99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s="92" customFormat="1">
      <c r="A24" s="109" t="s">
        <v>92</v>
      </c>
      <c r="B24" s="110"/>
      <c r="C24" s="91">
        <f>IF(C$22&lt;0,"€0.00",C22)</f>
        <v>0</v>
      </c>
      <c r="D24" s="91">
        <f t="shared" ref="D24:Z24" si="5">IF(D$22&lt;0,"€0.00",D22)</f>
        <v>0</v>
      </c>
      <c r="E24" s="91">
        <f t="shared" si="5"/>
        <v>0</v>
      </c>
      <c r="F24" s="91">
        <f t="shared" si="5"/>
        <v>0</v>
      </c>
      <c r="G24" s="91">
        <f t="shared" si="5"/>
        <v>0</v>
      </c>
      <c r="H24" s="91">
        <f t="shared" si="5"/>
        <v>0</v>
      </c>
      <c r="I24" s="91">
        <f t="shared" si="5"/>
        <v>0</v>
      </c>
      <c r="J24" s="91">
        <f t="shared" si="5"/>
        <v>0</v>
      </c>
      <c r="K24" s="91">
        <f t="shared" si="5"/>
        <v>0</v>
      </c>
      <c r="L24" s="91">
        <f t="shared" si="5"/>
        <v>0</v>
      </c>
      <c r="M24" s="91">
        <f t="shared" si="5"/>
        <v>0</v>
      </c>
      <c r="N24" s="91">
        <f t="shared" si="5"/>
        <v>0</v>
      </c>
      <c r="O24" s="91">
        <f t="shared" si="5"/>
        <v>0</v>
      </c>
      <c r="P24" s="91">
        <f t="shared" si="5"/>
        <v>0</v>
      </c>
      <c r="Q24" s="91">
        <f t="shared" si="5"/>
        <v>0</v>
      </c>
      <c r="R24" s="91">
        <f t="shared" si="5"/>
        <v>0</v>
      </c>
      <c r="S24" s="91">
        <f t="shared" si="5"/>
        <v>0</v>
      </c>
      <c r="T24" s="91">
        <f t="shared" si="5"/>
        <v>0</v>
      </c>
      <c r="U24" s="91">
        <f t="shared" si="5"/>
        <v>0</v>
      </c>
      <c r="V24" s="91">
        <f t="shared" si="5"/>
        <v>0</v>
      </c>
      <c r="W24" s="91">
        <f t="shared" si="5"/>
        <v>0</v>
      </c>
      <c r="X24" s="91">
        <f t="shared" si="5"/>
        <v>0</v>
      </c>
      <c r="Y24" s="91">
        <f t="shared" si="5"/>
        <v>0</v>
      </c>
      <c r="Z24" s="91">
        <f t="shared" si="5"/>
        <v>0</v>
      </c>
    </row>
    <row r="25" spans="1:26" s="96" customFormat="1">
      <c r="A25" s="111" t="s">
        <v>44</v>
      </c>
      <c r="B25" s="112"/>
      <c r="C25" s="95">
        <f>C24</f>
        <v>0</v>
      </c>
      <c r="D25" s="95">
        <f>D24+C25</f>
        <v>0</v>
      </c>
      <c r="E25" s="95">
        <f t="shared" ref="E25:Z25" si="6">E24+D25</f>
        <v>0</v>
      </c>
      <c r="F25" s="95">
        <f t="shared" si="6"/>
        <v>0</v>
      </c>
      <c r="G25" s="95">
        <f t="shared" si="6"/>
        <v>0</v>
      </c>
      <c r="H25" s="95">
        <f t="shared" si="6"/>
        <v>0</v>
      </c>
      <c r="I25" s="95">
        <f t="shared" si="6"/>
        <v>0</v>
      </c>
      <c r="J25" s="95">
        <f t="shared" si="6"/>
        <v>0</v>
      </c>
      <c r="K25" s="95">
        <f t="shared" si="6"/>
        <v>0</v>
      </c>
      <c r="L25" s="95">
        <f t="shared" si="6"/>
        <v>0</v>
      </c>
      <c r="M25" s="95">
        <f t="shared" si="6"/>
        <v>0</v>
      </c>
      <c r="N25" s="95">
        <f t="shared" si="6"/>
        <v>0</v>
      </c>
      <c r="O25" s="95">
        <f t="shared" si="6"/>
        <v>0</v>
      </c>
      <c r="P25" s="95">
        <f t="shared" si="6"/>
        <v>0</v>
      </c>
      <c r="Q25" s="95">
        <f t="shared" si="6"/>
        <v>0</v>
      </c>
      <c r="R25" s="95">
        <f t="shared" si="6"/>
        <v>0</v>
      </c>
      <c r="S25" s="95">
        <f t="shared" si="6"/>
        <v>0</v>
      </c>
      <c r="T25" s="95">
        <f t="shared" si="6"/>
        <v>0</v>
      </c>
      <c r="U25" s="95">
        <f t="shared" si="6"/>
        <v>0</v>
      </c>
      <c r="V25" s="95">
        <f t="shared" si="6"/>
        <v>0</v>
      </c>
      <c r="W25" s="95">
        <f t="shared" si="6"/>
        <v>0</v>
      </c>
      <c r="X25" s="95">
        <f t="shared" si="6"/>
        <v>0</v>
      </c>
      <c r="Y25" s="95">
        <f t="shared" si="6"/>
        <v>0</v>
      </c>
      <c r="Z25" s="95">
        <f t="shared" si="6"/>
        <v>0</v>
      </c>
    </row>
    <row r="26" spans="1:26">
      <c r="E26" s="113"/>
      <c r="G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8" spans="1:26"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</sheetData>
  <sheetProtection algorithmName="SHA-512" hashValue="i0A1aZyW7K+tjtjH6JyESPSR0V7g3l37eFMIOGVObe0Yd94rLmgQMheCZoOCeLjcZ64RGoUVZenSFE6aUfMWtA==" saltValue="MtEF7c4C8QFKfJKoKqdFrA==" spinCount="100000" sheet="1" objects="1" scenarios="1" selectLockedCells="1"/>
  <mergeCells count="2">
    <mergeCell ref="A1:H1"/>
    <mergeCell ref="A3:H3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&amp;A</oddHeader>
    <oddFooter>Page &amp;P of &amp;N</oddFooter>
  </headerFooter>
  <colBreaks count="1" manualBreakCount="1">
    <brk id="12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S2" sqref="S2"/>
    </sheetView>
  </sheetViews>
  <sheetFormatPr defaultColWidth="9.1796875" defaultRowHeight="10"/>
  <cols>
    <col min="1" max="1" width="32.453125" style="2" customWidth="1"/>
    <col min="2" max="13" width="6.26953125" style="2" customWidth="1"/>
    <col min="14" max="25" width="6.81640625" style="2" customWidth="1"/>
    <col min="26" max="37" width="6.54296875" style="2" customWidth="1"/>
    <col min="38" max="16384" width="9.1796875" style="2"/>
  </cols>
  <sheetData>
    <row r="1" spans="1:37" s="10" customFormat="1" ht="83.5" customHeight="1">
      <c r="A1" s="258" t="s">
        <v>115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S1" s="284" t="s">
        <v>121</v>
      </c>
      <c r="T1" s="284"/>
    </row>
    <row r="2" spans="1:37" s="10" customFormat="1" ht="15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37" s="10" customFormat="1" ht="14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37" s="10" customFormat="1" ht="23.5" customHeight="1">
      <c r="A4" s="266" t="s">
        <v>113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</row>
    <row r="5" spans="1:37" ht="14">
      <c r="A5" s="274" t="s">
        <v>14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</row>
    <row r="6" spans="1:37" ht="11.5">
      <c r="A6" s="276" t="s">
        <v>15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</row>
    <row r="7" spans="1:37" ht="15" customHeight="1">
      <c r="A7" s="3" t="s">
        <v>16</v>
      </c>
      <c r="B7" s="278" t="s">
        <v>17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80"/>
      <c r="N7" s="281" t="s">
        <v>18</v>
      </c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3"/>
      <c r="Z7" s="281" t="s">
        <v>19</v>
      </c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3"/>
    </row>
    <row r="8" spans="1:37" ht="14">
      <c r="A8" s="124" t="s">
        <v>20</v>
      </c>
      <c r="B8" s="12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126" t="s">
        <v>11</v>
      </c>
      <c r="N8" s="125" t="s">
        <v>0</v>
      </c>
      <c r="O8" s="5" t="s">
        <v>1</v>
      </c>
      <c r="P8" s="5" t="s">
        <v>2</v>
      </c>
      <c r="Q8" s="5" t="s">
        <v>3</v>
      </c>
      <c r="R8" s="5" t="s">
        <v>4</v>
      </c>
      <c r="S8" s="5" t="s">
        <v>5</v>
      </c>
      <c r="T8" s="5" t="s">
        <v>6</v>
      </c>
      <c r="U8" s="5" t="s">
        <v>7</v>
      </c>
      <c r="V8" s="5" t="s">
        <v>8</v>
      </c>
      <c r="W8" s="5" t="s">
        <v>9</v>
      </c>
      <c r="X8" s="5" t="s">
        <v>10</v>
      </c>
      <c r="Y8" s="126" t="s">
        <v>11</v>
      </c>
      <c r="Z8" s="125" t="s">
        <v>0</v>
      </c>
      <c r="AA8" s="5" t="s">
        <v>1</v>
      </c>
      <c r="AB8" s="5" t="s">
        <v>2</v>
      </c>
      <c r="AC8" s="5" t="s">
        <v>3</v>
      </c>
      <c r="AD8" s="5" t="s">
        <v>4</v>
      </c>
      <c r="AE8" s="5" t="s">
        <v>5</v>
      </c>
      <c r="AF8" s="5" t="s">
        <v>6</v>
      </c>
      <c r="AG8" s="5" t="s">
        <v>7</v>
      </c>
      <c r="AH8" s="5" t="s">
        <v>8</v>
      </c>
      <c r="AI8" s="5" t="s">
        <v>9</v>
      </c>
      <c r="AJ8" s="5" t="s">
        <v>10</v>
      </c>
      <c r="AK8" s="126" t="s">
        <v>11</v>
      </c>
    </row>
    <row r="9" spans="1:37">
      <c r="A9" s="186" t="s">
        <v>21</v>
      </c>
      <c r="B9" s="187">
        <v>120.3</v>
      </c>
      <c r="C9" s="188">
        <v>120.3</v>
      </c>
      <c r="D9" s="188">
        <v>120.3</v>
      </c>
      <c r="E9" s="188">
        <v>120.3</v>
      </c>
      <c r="F9" s="188">
        <v>120.3</v>
      </c>
      <c r="G9" s="188">
        <v>120.3</v>
      </c>
      <c r="H9" s="188">
        <v>120.3</v>
      </c>
      <c r="I9" s="188">
        <v>120.3</v>
      </c>
      <c r="J9" s="188">
        <v>120.3</v>
      </c>
      <c r="K9" s="188">
        <v>120.4</v>
      </c>
      <c r="L9" s="188">
        <v>120.4</v>
      </c>
      <c r="M9" s="189">
        <v>120.4</v>
      </c>
      <c r="N9" s="190">
        <v>122.1</v>
      </c>
      <c r="O9" s="188">
        <v>122.1</v>
      </c>
      <c r="P9" s="188">
        <v>122.1</v>
      </c>
      <c r="Q9" s="188">
        <v>126.1</v>
      </c>
      <c r="R9" s="188">
        <v>126.1</v>
      </c>
      <c r="S9" s="188">
        <v>126.1</v>
      </c>
      <c r="T9" s="188">
        <v>126.1</v>
      </c>
      <c r="U9" s="188">
        <v>126.1</v>
      </c>
      <c r="V9" s="188">
        <v>126.1</v>
      </c>
      <c r="W9" s="188">
        <v>130.5</v>
      </c>
      <c r="X9" s="188">
        <v>130.5</v>
      </c>
      <c r="Y9" s="191">
        <v>130.5</v>
      </c>
      <c r="Z9" s="187">
        <v>135.9</v>
      </c>
      <c r="AA9" s="188">
        <v>135.9</v>
      </c>
      <c r="AB9" s="188">
        <v>135.9</v>
      </c>
      <c r="AC9" s="192">
        <v>144.5</v>
      </c>
      <c r="AD9" s="16"/>
      <c r="AE9" s="16"/>
      <c r="AF9" s="16"/>
      <c r="AG9" s="16"/>
      <c r="AH9" s="16"/>
      <c r="AI9" s="16"/>
      <c r="AJ9" s="16"/>
      <c r="AK9" s="130"/>
    </row>
    <row r="10" spans="1:37">
      <c r="A10" s="193" t="s">
        <v>51</v>
      </c>
      <c r="B10" s="187">
        <v>112.4</v>
      </c>
      <c r="C10" s="188">
        <v>112.4</v>
      </c>
      <c r="D10" s="188">
        <v>112.4</v>
      </c>
      <c r="E10" s="188">
        <v>112.4</v>
      </c>
      <c r="F10" s="188">
        <v>112.4</v>
      </c>
      <c r="G10" s="188">
        <v>112.4</v>
      </c>
      <c r="H10" s="188">
        <v>112.4</v>
      </c>
      <c r="I10" s="188">
        <v>112.3</v>
      </c>
      <c r="J10" s="188">
        <v>112.3</v>
      </c>
      <c r="K10" s="188">
        <v>112.3</v>
      </c>
      <c r="L10" s="188">
        <v>112.3</v>
      </c>
      <c r="M10" s="189">
        <v>112.3</v>
      </c>
      <c r="N10" s="190">
        <v>112.3</v>
      </c>
      <c r="O10" s="188">
        <v>112.3</v>
      </c>
      <c r="P10" s="188">
        <v>112.3</v>
      </c>
      <c r="Q10" s="188">
        <v>112.3</v>
      </c>
      <c r="R10" s="188">
        <v>112.3</v>
      </c>
      <c r="S10" s="188">
        <v>112.3</v>
      </c>
      <c r="T10" s="188">
        <v>113.8</v>
      </c>
      <c r="U10" s="188">
        <v>121.9</v>
      </c>
      <c r="V10" s="188">
        <v>121.9</v>
      </c>
      <c r="W10" s="188">
        <v>121.9</v>
      </c>
      <c r="X10" s="188">
        <v>121.9</v>
      </c>
      <c r="Y10" s="191">
        <v>126.1</v>
      </c>
      <c r="Z10" s="187">
        <v>136.6</v>
      </c>
      <c r="AA10" s="188">
        <v>136.6</v>
      </c>
      <c r="AB10" s="188">
        <v>136.6</v>
      </c>
      <c r="AC10" s="194">
        <v>136.6</v>
      </c>
      <c r="AD10" s="118"/>
      <c r="AE10" s="118"/>
      <c r="AF10" s="118"/>
      <c r="AG10" s="118"/>
      <c r="AH10" s="118"/>
      <c r="AI10" s="118"/>
      <c r="AJ10" s="118"/>
      <c r="AK10" s="131"/>
    </row>
    <row r="11" spans="1:37" ht="9.5" customHeight="1">
      <c r="A11" s="195" t="s">
        <v>52</v>
      </c>
      <c r="B11" s="196">
        <v>96.2</v>
      </c>
      <c r="C11" s="197">
        <v>97.5</v>
      </c>
      <c r="D11" s="197">
        <v>98.6</v>
      </c>
      <c r="E11" s="197">
        <v>98.4</v>
      </c>
      <c r="F11" s="197">
        <v>98.4</v>
      </c>
      <c r="G11" s="197">
        <v>96.4</v>
      </c>
      <c r="H11" s="197">
        <v>95.9</v>
      </c>
      <c r="I11" s="197">
        <v>97.7</v>
      </c>
      <c r="J11" s="197">
        <v>99.1</v>
      </c>
      <c r="K11" s="197">
        <v>100.3</v>
      </c>
      <c r="L11" s="197">
        <v>102.6</v>
      </c>
      <c r="M11" s="198">
        <v>102.6</v>
      </c>
      <c r="N11" s="190">
        <v>116</v>
      </c>
      <c r="O11" s="188">
        <v>117.5</v>
      </c>
      <c r="P11" s="188">
        <v>120.6</v>
      </c>
      <c r="Q11" s="188">
        <v>122.9</v>
      </c>
      <c r="R11" s="188">
        <v>132.9</v>
      </c>
      <c r="S11" s="188">
        <v>139.80000000000001</v>
      </c>
      <c r="T11" s="188">
        <v>155.5</v>
      </c>
      <c r="U11" s="188">
        <v>158.6</v>
      </c>
      <c r="V11" s="188">
        <v>158.6</v>
      </c>
      <c r="W11" s="188">
        <v>163.5</v>
      </c>
      <c r="X11" s="188">
        <v>163.5</v>
      </c>
      <c r="Y11" s="191">
        <v>163.5</v>
      </c>
      <c r="Z11" s="187">
        <v>174.3</v>
      </c>
      <c r="AA11" s="188">
        <v>174.3</v>
      </c>
      <c r="AB11" s="188">
        <v>197.9</v>
      </c>
      <c r="AC11" s="192">
        <v>210.5</v>
      </c>
      <c r="AD11" s="16"/>
      <c r="AE11" s="16"/>
      <c r="AF11" s="16"/>
      <c r="AG11" s="16"/>
      <c r="AH11" s="16"/>
      <c r="AI11" s="16"/>
      <c r="AJ11" s="16"/>
      <c r="AK11" s="130"/>
    </row>
    <row r="12" spans="1:37">
      <c r="A12" s="199" t="s">
        <v>53</v>
      </c>
      <c r="B12" s="127">
        <v>104.2</v>
      </c>
      <c r="C12" s="6">
        <v>104.3</v>
      </c>
      <c r="D12" s="6">
        <v>104.3</v>
      </c>
      <c r="E12" s="6">
        <v>104.4</v>
      </c>
      <c r="F12" s="6">
        <v>103.6</v>
      </c>
      <c r="G12" s="6">
        <v>103.7</v>
      </c>
      <c r="H12" s="6">
        <v>104</v>
      </c>
      <c r="I12" s="6">
        <v>103.3</v>
      </c>
      <c r="J12" s="6">
        <v>103.4</v>
      </c>
      <c r="K12" s="6">
        <v>103.5</v>
      </c>
      <c r="L12" s="6">
        <v>103.7</v>
      </c>
      <c r="M12" s="200">
        <v>104.1</v>
      </c>
      <c r="N12" s="128">
        <v>108.1</v>
      </c>
      <c r="O12" s="6">
        <v>109.4</v>
      </c>
      <c r="P12" s="6">
        <v>114</v>
      </c>
      <c r="Q12" s="6">
        <v>118.6</v>
      </c>
      <c r="R12" s="6">
        <v>121.1</v>
      </c>
      <c r="S12" s="6">
        <v>124.8</v>
      </c>
      <c r="T12" s="6">
        <v>154.6</v>
      </c>
      <c r="U12" s="6">
        <v>164.1</v>
      </c>
      <c r="V12" s="6">
        <v>164.5</v>
      </c>
      <c r="W12" s="6">
        <v>166.1</v>
      </c>
      <c r="X12" s="6">
        <v>166</v>
      </c>
      <c r="Y12" s="129">
        <v>165.5</v>
      </c>
      <c r="Z12" s="127">
        <v>169.4</v>
      </c>
      <c r="AA12" s="6">
        <v>169.1</v>
      </c>
      <c r="AB12" s="6">
        <v>176.3</v>
      </c>
      <c r="AC12" s="201">
        <v>197.5</v>
      </c>
      <c r="AD12" s="16"/>
      <c r="AE12" s="16"/>
      <c r="AF12" s="16"/>
      <c r="AG12" s="16"/>
      <c r="AH12" s="16"/>
      <c r="AI12" s="16"/>
      <c r="AJ12" s="16"/>
      <c r="AK12" s="130"/>
    </row>
    <row r="13" spans="1:37" ht="20">
      <c r="A13" s="202" t="s">
        <v>80</v>
      </c>
      <c r="B13" s="187">
        <v>107.9</v>
      </c>
      <c r="C13" s="188">
        <v>107.9</v>
      </c>
      <c r="D13" s="188">
        <v>107.1</v>
      </c>
      <c r="E13" s="188">
        <v>107.1</v>
      </c>
      <c r="F13" s="188">
        <v>107.1</v>
      </c>
      <c r="G13" s="188">
        <v>107.4</v>
      </c>
      <c r="H13" s="188">
        <v>107.4</v>
      </c>
      <c r="I13" s="188">
        <v>107</v>
      </c>
      <c r="J13" s="188">
        <v>107</v>
      </c>
      <c r="K13" s="188">
        <v>107.5</v>
      </c>
      <c r="L13" s="188">
        <v>107.5</v>
      </c>
      <c r="M13" s="189">
        <v>107.5</v>
      </c>
      <c r="N13" s="190">
        <v>108.7</v>
      </c>
      <c r="O13" s="188">
        <v>109.6</v>
      </c>
      <c r="P13" s="188">
        <v>125.1</v>
      </c>
      <c r="Q13" s="188">
        <v>142.69999999999999</v>
      </c>
      <c r="R13" s="188">
        <v>142.69999999999999</v>
      </c>
      <c r="S13" s="188">
        <v>168.7</v>
      </c>
      <c r="T13" s="188">
        <v>176.7</v>
      </c>
      <c r="U13" s="188">
        <v>177.5</v>
      </c>
      <c r="V13" s="188">
        <v>178.9</v>
      </c>
      <c r="W13" s="188">
        <v>189.1</v>
      </c>
      <c r="X13" s="188">
        <v>189.4</v>
      </c>
      <c r="Y13" s="191">
        <v>189.4</v>
      </c>
      <c r="Z13" s="187">
        <v>192.3</v>
      </c>
      <c r="AA13" s="188">
        <v>186.5</v>
      </c>
      <c r="AB13" s="188">
        <v>186.5</v>
      </c>
      <c r="AC13" s="192">
        <v>185</v>
      </c>
      <c r="AD13" s="16"/>
      <c r="AE13" s="16"/>
      <c r="AF13" s="16"/>
      <c r="AG13" s="16"/>
      <c r="AH13" s="16"/>
      <c r="AI13" s="16"/>
      <c r="AJ13" s="16"/>
      <c r="AK13" s="130"/>
    </row>
    <row r="14" spans="1:37">
      <c r="A14" s="203" t="s">
        <v>81</v>
      </c>
      <c r="B14" s="196">
        <v>102.8</v>
      </c>
      <c r="C14" s="197">
        <v>102.8</v>
      </c>
      <c r="D14" s="197">
        <v>102.8</v>
      </c>
      <c r="E14" s="197">
        <v>102.8</v>
      </c>
      <c r="F14" s="197">
        <v>102.8</v>
      </c>
      <c r="G14" s="197">
        <v>102.8</v>
      </c>
      <c r="H14" s="197">
        <v>102.8</v>
      </c>
      <c r="I14" s="197">
        <v>102.8</v>
      </c>
      <c r="J14" s="197">
        <v>102.8</v>
      </c>
      <c r="K14" s="197">
        <v>102.8</v>
      </c>
      <c r="L14" s="197">
        <v>102.8</v>
      </c>
      <c r="M14" s="198">
        <v>102.8</v>
      </c>
      <c r="N14" s="190">
        <v>102.8</v>
      </c>
      <c r="O14" s="188">
        <v>102.8</v>
      </c>
      <c r="P14" s="188">
        <v>102.8</v>
      </c>
      <c r="Q14" s="188">
        <v>102.8</v>
      </c>
      <c r="R14" s="188">
        <v>102.8</v>
      </c>
      <c r="S14" s="188">
        <v>102.8</v>
      </c>
      <c r="T14" s="188">
        <v>102.8</v>
      </c>
      <c r="U14" s="188">
        <v>198.1</v>
      </c>
      <c r="V14" s="188">
        <v>198.1</v>
      </c>
      <c r="W14" s="188">
        <v>198.1</v>
      </c>
      <c r="X14" s="188">
        <v>198.1</v>
      </c>
      <c r="Y14" s="191">
        <v>198.1</v>
      </c>
      <c r="Z14" s="187">
        <v>198.1</v>
      </c>
      <c r="AA14" s="188">
        <v>198.1</v>
      </c>
      <c r="AB14" s="188">
        <v>198.1</v>
      </c>
      <c r="AC14" s="192">
        <v>198.1</v>
      </c>
      <c r="AD14" s="16"/>
      <c r="AE14" s="16"/>
      <c r="AF14" s="16"/>
      <c r="AG14" s="16"/>
      <c r="AH14" s="16"/>
      <c r="AI14" s="16"/>
      <c r="AJ14" s="16"/>
      <c r="AK14" s="130"/>
    </row>
    <row r="15" spans="1:37">
      <c r="A15" s="217" t="s">
        <v>22</v>
      </c>
      <c r="B15" s="218">
        <v>104.4</v>
      </c>
      <c r="C15" s="219">
        <v>104.5</v>
      </c>
      <c r="D15" s="219">
        <v>104.4</v>
      </c>
      <c r="E15" s="219">
        <v>104.6</v>
      </c>
      <c r="F15" s="219">
        <v>104.6</v>
      </c>
      <c r="G15" s="219">
        <v>104.6</v>
      </c>
      <c r="H15" s="219">
        <v>104.8</v>
      </c>
      <c r="I15" s="219">
        <v>104.2</v>
      </c>
      <c r="J15" s="219">
        <v>104.2</v>
      </c>
      <c r="K15" s="219">
        <v>104.2</v>
      </c>
      <c r="L15" s="219">
        <v>104.1</v>
      </c>
      <c r="M15" s="220">
        <v>104.1</v>
      </c>
      <c r="N15" s="221">
        <v>104.7</v>
      </c>
      <c r="O15" s="6">
        <v>105</v>
      </c>
      <c r="P15" s="6">
        <v>108.8</v>
      </c>
      <c r="Q15" s="6">
        <v>111.1</v>
      </c>
      <c r="R15" s="6">
        <v>111.9</v>
      </c>
      <c r="S15" s="6">
        <v>123.7</v>
      </c>
      <c r="T15" s="6">
        <v>125.4</v>
      </c>
      <c r="U15" s="6">
        <v>125.6</v>
      </c>
      <c r="V15" s="6">
        <v>126.3</v>
      </c>
      <c r="W15" s="6">
        <v>126.7</v>
      </c>
      <c r="X15" s="6">
        <v>126.9</v>
      </c>
      <c r="Y15" s="222">
        <v>127</v>
      </c>
      <c r="Z15" s="223">
        <v>127.5</v>
      </c>
      <c r="AA15" s="6">
        <v>124.4</v>
      </c>
      <c r="AB15" s="6">
        <v>125.1</v>
      </c>
      <c r="AC15" s="23">
        <v>125.5</v>
      </c>
      <c r="AD15" s="23"/>
      <c r="AE15" s="23"/>
      <c r="AF15" s="23"/>
      <c r="AG15" s="23"/>
      <c r="AH15" s="23"/>
      <c r="AI15" s="23"/>
      <c r="AJ15" s="23"/>
      <c r="AK15" s="224"/>
    </row>
    <row r="16" spans="1:37">
      <c r="A16" s="193" t="s">
        <v>56</v>
      </c>
      <c r="B16" s="187">
        <v>108</v>
      </c>
      <c r="C16" s="188">
        <v>108.6</v>
      </c>
      <c r="D16" s="188">
        <v>106.8</v>
      </c>
      <c r="E16" s="188">
        <v>103.7</v>
      </c>
      <c r="F16" s="188">
        <v>101.6</v>
      </c>
      <c r="G16" s="188">
        <v>94.3</v>
      </c>
      <c r="H16" s="188">
        <v>95</v>
      </c>
      <c r="I16" s="188">
        <v>94</v>
      </c>
      <c r="J16" s="188">
        <v>94.2</v>
      </c>
      <c r="K16" s="188">
        <v>93.8</v>
      </c>
      <c r="L16" s="188">
        <v>93.9</v>
      </c>
      <c r="M16" s="189">
        <v>94.2</v>
      </c>
      <c r="N16" s="190">
        <v>97.1</v>
      </c>
      <c r="O16" s="188">
        <v>97.7</v>
      </c>
      <c r="P16" s="188">
        <v>98.4</v>
      </c>
      <c r="Q16" s="188">
        <v>98.9</v>
      </c>
      <c r="R16" s="188">
        <v>99</v>
      </c>
      <c r="S16" s="188">
        <v>106.7</v>
      </c>
      <c r="T16" s="188">
        <v>107.3</v>
      </c>
      <c r="U16" s="188">
        <v>107.6</v>
      </c>
      <c r="V16" s="188">
        <v>107.2</v>
      </c>
      <c r="W16" s="188">
        <v>107.9</v>
      </c>
      <c r="X16" s="188">
        <v>109</v>
      </c>
      <c r="Y16" s="191">
        <v>108.8</v>
      </c>
      <c r="Z16" s="187">
        <v>109.1</v>
      </c>
      <c r="AA16" s="188">
        <v>116.3</v>
      </c>
      <c r="AB16" s="188">
        <v>117.3</v>
      </c>
      <c r="AC16" s="192">
        <v>120</v>
      </c>
      <c r="AD16" s="16"/>
      <c r="AE16" s="16"/>
      <c r="AF16" s="16"/>
      <c r="AG16" s="16"/>
      <c r="AH16" s="16"/>
      <c r="AI16" s="16"/>
      <c r="AJ16" s="16"/>
      <c r="AK16" s="130"/>
    </row>
    <row r="17" spans="1:37">
      <c r="A17" s="204" t="s">
        <v>57</v>
      </c>
      <c r="B17" s="187">
        <v>105.6</v>
      </c>
      <c r="C17" s="188">
        <v>105.6</v>
      </c>
      <c r="D17" s="188">
        <v>105.6</v>
      </c>
      <c r="E17" s="188">
        <v>105.6</v>
      </c>
      <c r="F17" s="188">
        <v>105.6</v>
      </c>
      <c r="G17" s="188">
        <v>105.6</v>
      </c>
      <c r="H17" s="188">
        <v>105.6</v>
      </c>
      <c r="I17" s="188">
        <v>104.7</v>
      </c>
      <c r="J17" s="188">
        <v>104.9</v>
      </c>
      <c r="K17" s="188">
        <v>104.9</v>
      </c>
      <c r="L17" s="188">
        <v>104.9</v>
      </c>
      <c r="M17" s="189">
        <v>104.9</v>
      </c>
      <c r="N17" s="190">
        <v>105.6</v>
      </c>
      <c r="O17" s="188">
        <v>105.6</v>
      </c>
      <c r="P17" s="188">
        <v>105.6</v>
      </c>
      <c r="Q17" s="188">
        <v>105.6</v>
      </c>
      <c r="R17" s="188">
        <v>105.6</v>
      </c>
      <c r="S17" s="188">
        <v>108.1</v>
      </c>
      <c r="T17" s="188">
        <v>112.6</v>
      </c>
      <c r="U17" s="188">
        <v>112.9</v>
      </c>
      <c r="V17" s="188">
        <v>112.9</v>
      </c>
      <c r="W17" s="188">
        <v>113.8</v>
      </c>
      <c r="X17" s="188">
        <v>114.2</v>
      </c>
      <c r="Y17" s="191">
        <v>114.2</v>
      </c>
      <c r="Z17" s="187">
        <v>114.2</v>
      </c>
      <c r="AA17" s="188">
        <v>114.9</v>
      </c>
      <c r="AB17" s="188">
        <v>131.9</v>
      </c>
      <c r="AC17" s="192">
        <v>133.4</v>
      </c>
      <c r="AD17" s="16"/>
      <c r="AE17" s="16"/>
      <c r="AF17" s="16"/>
      <c r="AG17" s="16"/>
      <c r="AH17" s="16"/>
      <c r="AI17" s="16"/>
      <c r="AJ17" s="16"/>
      <c r="AK17" s="130"/>
    </row>
    <row r="18" spans="1:37">
      <c r="A18" s="205" t="s">
        <v>58</v>
      </c>
      <c r="B18" s="187">
        <v>115.4</v>
      </c>
      <c r="C18" s="188">
        <v>116.2</v>
      </c>
      <c r="D18" s="188">
        <v>116.2</v>
      </c>
      <c r="E18" s="188">
        <v>116.2</v>
      </c>
      <c r="F18" s="188">
        <v>115.5</v>
      </c>
      <c r="G18" s="188">
        <v>115.6</v>
      </c>
      <c r="H18" s="188">
        <v>116.2</v>
      </c>
      <c r="I18" s="188">
        <v>115.7</v>
      </c>
      <c r="J18" s="188">
        <v>115.9</v>
      </c>
      <c r="K18" s="188">
        <v>115.6</v>
      </c>
      <c r="L18" s="188">
        <v>115.8</v>
      </c>
      <c r="M18" s="189">
        <v>115.9</v>
      </c>
      <c r="N18" s="190">
        <v>117</v>
      </c>
      <c r="O18" s="188">
        <v>116.8</v>
      </c>
      <c r="P18" s="188">
        <v>125.6</v>
      </c>
      <c r="Q18" s="188">
        <v>125.7</v>
      </c>
      <c r="R18" s="188">
        <v>126</v>
      </c>
      <c r="S18" s="188">
        <v>131.1</v>
      </c>
      <c r="T18" s="188">
        <v>139.19999999999999</v>
      </c>
      <c r="U18" s="188">
        <v>139.4</v>
      </c>
      <c r="V18" s="188">
        <v>138.5</v>
      </c>
      <c r="W18" s="188">
        <v>140.80000000000001</v>
      </c>
      <c r="X18" s="188">
        <v>141.69999999999999</v>
      </c>
      <c r="Y18" s="191">
        <v>141.19999999999999</v>
      </c>
      <c r="Z18" s="187">
        <v>144.69999999999999</v>
      </c>
      <c r="AA18" s="188">
        <v>151.9</v>
      </c>
      <c r="AB18" s="188">
        <v>152.5</v>
      </c>
      <c r="AC18" s="192">
        <v>152.1</v>
      </c>
      <c r="AD18" s="16"/>
      <c r="AE18" s="16"/>
      <c r="AF18" s="16"/>
      <c r="AG18" s="16"/>
      <c r="AH18" s="16"/>
      <c r="AI18" s="16"/>
      <c r="AJ18" s="16"/>
      <c r="AK18" s="130"/>
    </row>
    <row r="19" spans="1:37" s="7" customFormat="1" ht="10.5">
      <c r="A19" s="206" t="s">
        <v>94</v>
      </c>
      <c r="B19" s="207">
        <v>101.8</v>
      </c>
      <c r="C19" s="197">
        <v>102.8</v>
      </c>
      <c r="D19" s="197">
        <v>102.8</v>
      </c>
      <c r="E19" s="197">
        <v>102.8</v>
      </c>
      <c r="F19" s="197">
        <v>102.8</v>
      </c>
      <c r="G19" s="197">
        <v>102.8</v>
      </c>
      <c r="H19" s="197">
        <v>102.8</v>
      </c>
      <c r="I19" s="197">
        <v>102.6</v>
      </c>
      <c r="J19" s="197">
        <v>102.6</v>
      </c>
      <c r="K19" s="197">
        <v>102.6</v>
      </c>
      <c r="L19" s="197">
        <v>102.6</v>
      </c>
      <c r="M19" s="208">
        <v>102.6</v>
      </c>
      <c r="N19" s="209">
        <v>102.6</v>
      </c>
      <c r="O19" s="188">
        <v>103.9</v>
      </c>
      <c r="P19" s="188">
        <v>103.9</v>
      </c>
      <c r="Q19" s="188">
        <v>104.5</v>
      </c>
      <c r="R19" s="188">
        <v>104.8</v>
      </c>
      <c r="S19" s="188">
        <v>107</v>
      </c>
      <c r="T19" s="188">
        <v>109.1</v>
      </c>
      <c r="U19" s="188">
        <v>109.4</v>
      </c>
      <c r="V19" s="188">
        <v>109.4</v>
      </c>
      <c r="W19" s="188">
        <v>114.6</v>
      </c>
      <c r="X19" s="188">
        <v>114.6</v>
      </c>
      <c r="Y19" s="188">
        <v>114.6</v>
      </c>
      <c r="Z19" s="187">
        <v>116.2</v>
      </c>
      <c r="AA19" s="188">
        <v>116.3</v>
      </c>
      <c r="AB19" s="188">
        <v>116.3</v>
      </c>
      <c r="AC19" s="192">
        <v>119.6</v>
      </c>
      <c r="AD19" s="19"/>
      <c r="AE19" s="19"/>
      <c r="AF19" s="19"/>
      <c r="AG19" s="19"/>
      <c r="AH19" s="19"/>
      <c r="AI19" s="19"/>
      <c r="AJ19" s="19"/>
      <c r="AK19" s="132"/>
    </row>
    <row r="20" spans="1:37" ht="10.5">
      <c r="A20" s="210" t="s">
        <v>23</v>
      </c>
      <c r="B20" s="211">
        <v>107.8</v>
      </c>
      <c r="C20" s="212">
        <v>107.5</v>
      </c>
      <c r="D20" s="212">
        <v>107.7</v>
      </c>
      <c r="E20" s="212">
        <v>108.6</v>
      </c>
      <c r="F20" s="212">
        <v>107.9</v>
      </c>
      <c r="G20" s="212">
        <v>108.5</v>
      </c>
      <c r="H20" s="212">
        <v>108.5</v>
      </c>
      <c r="I20" s="212">
        <v>106.2</v>
      </c>
      <c r="J20" s="212">
        <v>106.4</v>
      </c>
      <c r="K20" s="212">
        <v>106.2</v>
      </c>
      <c r="L20" s="212">
        <v>106</v>
      </c>
      <c r="M20" s="213">
        <v>105.9</v>
      </c>
      <c r="N20" s="214">
        <v>106.6</v>
      </c>
      <c r="O20" s="212">
        <v>106.6</v>
      </c>
      <c r="P20" s="212">
        <v>108.4</v>
      </c>
      <c r="Q20" s="212">
        <v>110.5</v>
      </c>
      <c r="R20" s="212">
        <v>111.3</v>
      </c>
      <c r="S20" s="212">
        <v>114.7</v>
      </c>
      <c r="T20" s="212">
        <v>117</v>
      </c>
      <c r="U20" s="212">
        <v>119.7</v>
      </c>
      <c r="V20" s="212">
        <v>120.2</v>
      </c>
      <c r="W20" s="212">
        <v>122.2</v>
      </c>
      <c r="X20" s="212">
        <v>122.9</v>
      </c>
      <c r="Y20" s="215">
        <v>123</v>
      </c>
      <c r="Z20" s="211">
        <v>124.4</v>
      </c>
      <c r="AA20" s="212">
        <v>125.5</v>
      </c>
      <c r="AB20" s="212">
        <v>126.7</v>
      </c>
      <c r="AC20" s="216">
        <v>130.6</v>
      </c>
      <c r="AD20" s="16"/>
      <c r="AE20" s="16"/>
      <c r="AF20" s="16"/>
      <c r="AG20" s="16"/>
      <c r="AH20" s="16"/>
      <c r="AI20" s="16"/>
      <c r="AJ20" s="16"/>
      <c r="AK20" s="130"/>
    </row>
    <row r="21" spans="1:37">
      <c r="A21" s="8"/>
      <c r="F21" s="11"/>
      <c r="G21" s="11"/>
      <c r="H21" s="11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3" spans="1:37"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37"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37"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7" spans="1:37" ht="23.5" customHeight="1">
      <c r="A27" s="266" t="s">
        <v>112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</row>
    <row r="28" spans="1:37" ht="14">
      <c r="A28" s="267" t="s">
        <v>41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</row>
    <row r="29" spans="1:37" ht="11.5">
      <c r="A29" s="269" t="s">
        <v>15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</row>
    <row r="30" spans="1:37" ht="15" customHeight="1">
      <c r="A30" s="12" t="s">
        <v>16</v>
      </c>
      <c r="B30" s="271" t="s">
        <v>17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3"/>
      <c r="N30" s="271" t="s">
        <v>18</v>
      </c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3"/>
      <c r="Z30" s="271" t="s">
        <v>19</v>
      </c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3"/>
    </row>
    <row r="31" spans="1:37" ht="14">
      <c r="A31" s="139" t="s">
        <v>46</v>
      </c>
      <c r="B31" s="133" t="s">
        <v>0</v>
      </c>
      <c r="C31" s="13" t="s">
        <v>1</v>
      </c>
      <c r="D31" s="13" t="s">
        <v>2</v>
      </c>
      <c r="E31" s="13" t="s">
        <v>3</v>
      </c>
      <c r="F31" s="13" t="s">
        <v>4</v>
      </c>
      <c r="G31" s="13" t="s">
        <v>5</v>
      </c>
      <c r="H31" s="13" t="s">
        <v>6</v>
      </c>
      <c r="I31" s="13" t="s">
        <v>7</v>
      </c>
      <c r="J31" s="13" t="s">
        <v>8</v>
      </c>
      <c r="K31" s="13" t="s">
        <v>9</v>
      </c>
      <c r="L31" s="13" t="s">
        <v>10</v>
      </c>
      <c r="M31" s="134" t="s">
        <v>11</v>
      </c>
      <c r="N31" s="133" t="s">
        <v>0</v>
      </c>
      <c r="O31" s="13" t="s">
        <v>1</v>
      </c>
      <c r="P31" s="13" t="s">
        <v>2</v>
      </c>
      <c r="Q31" s="13" t="s">
        <v>3</v>
      </c>
      <c r="R31" s="13" t="s">
        <v>4</v>
      </c>
      <c r="S31" s="13" t="s">
        <v>5</v>
      </c>
      <c r="T31" s="13" t="s">
        <v>6</v>
      </c>
      <c r="U31" s="13" t="s">
        <v>7</v>
      </c>
      <c r="V31" s="13" t="s">
        <v>8</v>
      </c>
      <c r="W31" s="13" t="s">
        <v>9</v>
      </c>
      <c r="X31" s="13" t="s">
        <v>10</v>
      </c>
      <c r="Y31" s="134" t="s">
        <v>11</v>
      </c>
      <c r="Z31" s="133" t="s">
        <v>0</v>
      </c>
      <c r="AA31" s="13" t="s">
        <v>1</v>
      </c>
      <c r="AB31" s="13" t="s">
        <v>2</v>
      </c>
      <c r="AC31" s="13" t="s">
        <v>3</v>
      </c>
      <c r="AD31" s="13" t="s">
        <v>4</v>
      </c>
      <c r="AE31" s="13" t="s">
        <v>5</v>
      </c>
      <c r="AF31" s="13" t="s">
        <v>6</v>
      </c>
      <c r="AG31" s="13" t="s">
        <v>7</v>
      </c>
      <c r="AH31" s="13" t="s">
        <v>8</v>
      </c>
      <c r="AI31" s="13" t="s">
        <v>9</v>
      </c>
      <c r="AJ31" s="13" t="s">
        <v>10</v>
      </c>
      <c r="AK31" s="134" t="s">
        <v>11</v>
      </c>
    </row>
    <row r="32" spans="1:37">
      <c r="A32" s="16"/>
      <c r="B32" s="13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30"/>
      <c r="N32" s="13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30"/>
      <c r="Z32" s="13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30"/>
    </row>
    <row r="33" spans="1:37">
      <c r="A33" s="17" t="s">
        <v>27</v>
      </c>
      <c r="B33" s="137">
        <v>106.5</v>
      </c>
      <c r="C33" s="18">
        <v>102.9</v>
      </c>
      <c r="D33" s="18">
        <v>90.3</v>
      </c>
      <c r="E33" s="18">
        <v>85.4</v>
      </c>
      <c r="F33" s="18">
        <v>84.6</v>
      </c>
      <c r="G33" s="18">
        <v>90.2</v>
      </c>
      <c r="H33" s="18">
        <v>91.5</v>
      </c>
      <c r="I33" s="18">
        <v>91.6</v>
      </c>
      <c r="J33" s="18">
        <v>87.4</v>
      </c>
      <c r="K33" s="18">
        <v>88.9</v>
      </c>
      <c r="L33" s="18">
        <v>90</v>
      </c>
      <c r="M33" s="138">
        <v>92.9</v>
      </c>
      <c r="N33" s="137">
        <v>95.9</v>
      </c>
      <c r="O33" s="18">
        <v>98.6</v>
      </c>
      <c r="P33" s="18">
        <v>101.8</v>
      </c>
      <c r="Q33" s="18">
        <v>99.8</v>
      </c>
      <c r="R33" s="18">
        <v>103.7</v>
      </c>
      <c r="S33" s="18">
        <v>105.7</v>
      </c>
      <c r="T33" s="18">
        <v>108.2</v>
      </c>
      <c r="U33" s="18">
        <v>106.8</v>
      </c>
      <c r="V33" s="18">
        <v>108.7</v>
      </c>
      <c r="W33" s="18">
        <v>116.6</v>
      </c>
      <c r="X33" s="18">
        <v>115.8</v>
      </c>
      <c r="Y33" s="138">
        <v>112.9</v>
      </c>
      <c r="Z33" s="136">
        <v>118.3</v>
      </c>
      <c r="AA33" s="18">
        <v>124.1</v>
      </c>
      <c r="AB33" s="18">
        <v>148.69999999999999</v>
      </c>
      <c r="AC33" s="16"/>
      <c r="AD33" s="16"/>
      <c r="AE33" s="16"/>
      <c r="AF33" s="16"/>
      <c r="AG33" s="16"/>
      <c r="AH33" s="16"/>
      <c r="AI33" s="16"/>
      <c r="AJ33" s="16"/>
      <c r="AK33" s="130"/>
    </row>
    <row r="34" spans="1:37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1"/>
      <c r="AB34" s="21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1"/>
      <c r="AB35" s="21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1"/>
      <c r="AB36" s="21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  <c r="AA37" s="21"/>
      <c r="AB37" s="21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  <c r="AA38" s="21"/>
      <c r="AB38" s="21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1"/>
      <c r="AB39" s="21"/>
      <c r="AC39" s="23"/>
      <c r="AD39" s="23"/>
      <c r="AE39" s="23"/>
      <c r="AF39" s="23"/>
      <c r="AG39" s="23"/>
      <c r="AH39" s="23"/>
      <c r="AI39" s="23"/>
      <c r="AJ39" s="23"/>
      <c r="AK39" s="23"/>
    </row>
    <row r="41" spans="1:37" s="151" customFormat="1" ht="23.5">
      <c r="A41" s="266" t="s">
        <v>111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</row>
    <row r="42" spans="1:37" ht="14">
      <c r="A42" s="285" t="s">
        <v>42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</row>
    <row r="43" spans="1:37" ht="11.5">
      <c r="A43" s="287" t="s">
        <v>30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</row>
    <row r="44" spans="1:37" ht="15" customHeight="1">
      <c r="A44" s="15" t="s">
        <v>16</v>
      </c>
      <c r="B44" s="289" t="s">
        <v>17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1"/>
      <c r="N44" s="289" t="s">
        <v>18</v>
      </c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1"/>
      <c r="Z44" s="292" t="s">
        <v>19</v>
      </c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4"/>
    </row>
    <row r="45" spans="1:37" ht="14">
      <c r="A45" s="140" t="s">
        <v>59</v>
      </c>
      <c r="B45" s="141" t="s">
        <v>0</v>
      </c>
      <c r="C45" s="14" t="s">
        <v>1</v>
      </c>
      <c r="D45" s="14" t="s">
        <v>2</v>
      </c>
      <c r="E45" s="14" t="s">
        <v>3</v>
      </c>
      <c r="F45" s="14" t="s">
        <v>4</v>
      </c>
      <c r="G45" s="14" t="s">
        <v>5</v>
      </c>
      <c r="H45" s="14" t="s">
        <v>6</v>
      </c>
      <c r="I45" s="14" t="s">
        <v>7</v>
      </c>
      <c r="J45" s="14" t="s">
        <v>8</v>
      </c>
      <c r="K45" s="14" t="s">
        <v>9</v>
      </c>
      <c r="L45" s="14" t="s">
        <v>10</v>
      </c>
      <c r="M45" s="142" t="s">
        <v>11</v>
      </c>
      <c r="N45" s="141" t="s">
        <v>0</v>
      </c>
      <c r="O45" s="14" t="s">
        <v>1</v>
      </c>
      <c r="P45" s="14" t="s">
        <v>2</v>
      </c>
      <c r="Q45" s="14" t="s">
        <v>3</v>
      </c>
      <c r="R45" s="14" t="s">
        <v>4</v>
      </c>
      <c r="S45" s="14" t="s">
        <v>5</v>
      </c>
      <c r="T45" s="14" t="s">
        <v>6</v>
      </c>
      <c r="U45" s="14" t="s">
        <v>7</v>
      </c>
      <c r="V45" s="14" t="s">
        <v>8</v>
      </c>
      <c r="W45" s="14" t="s">
        <v>9</v>
      </c>
      <c r="X45" s="14" t="s">
        <v>10</v>
      </c>
      <c r="Y45" s="142" t="s">
        <v>11</v>
      </c>
      <c r="Z45" s="141" t="s">
        <v>0</v>
      </c>
      <c r="AA45" s="14" t="s">
        <v>1</v>
      </c>
      <c r="AB45" s="14" t="s">
        <v>2</v>
      </c>
      <c r="AC45" s="14" t="s">
        <v>3</v>
      </c>
      <c r="AD45" s="14" t="s">
        <v>4</v>
      </c>
      <c r="AE45" s="14" t="s">
        <v>5</v>
      </c>
      <c r="AF45" s="14" t="s">
        <v>6</v>
      </c>
      <c r="AG45" s="14" t="s">
        <v>7</v>
      </c>
      <c r="AH45" s="14" t="s">
        <v>8</v>
      </c>
      <c r="AI45" s="14" t="s">
        <v>9</v>
      </c>
      <c r="AJ45" s="14" t="s">
        <v>10</v>
      </c>
      <c r="AK45" s="142" t="s">
        <v>11</v>
      </c>
    </row>
    <row r="46" spans="1:37">
      <c r="A46" s="16"/>
      <c r="B46" s="13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0"/>
      <c r="N46" s="13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30"/>
      <c r="Z46" s="135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30"/>
    </row>
    <row r="47" spans="1:37">
      <c r="A47" s="16" t="s">
        <v>29</v>
      </c>
      <c r="B47" s="135">
        <v>112</v>
      </c>
      <c r="C47" s="16">
        <v>112</v>
      </c>
      <c r="D47" s="16">
        <v>112</v>
      </c>
      <c r="E47" s="16">
        <v>110.7</v>
      </c>
      <c r="F47" s="16">
        <v>109.5</v>
      </c>
      <c r="G47" s="16">
        <v>109.3</v>
      </c>
      <c r="H47" s="16">
        <v>109.3</v>
      </c>
      <c r="I47" s="16">
        <v>109.3</v>
      </c>
      <c r="J47" s="16">
        <v>109.3</v>
      </c>
      <c r="K47" s="16">
        <v>116.3</v>
      </c>
      <c r="L47" s="16">
        <v>116.3</v>
      </c>
      <c r="M47" s="130">
        <v>116.3</v>
      </c>
      <c r="N47" s="135">
        <v>116.3</v>
      </c>
      <c r="O47" s="16">
        <v>116.3</v>
      </c>
      <c r="P47" s="16">
        <v>116.3</v>
      </c>
      <c r="Q47" s="16">
        <v>119.8</v>
      </c>
      <c r="R47" s="16">
        <v>119.8</v>
      </c>
      <c r="S47" s="16">
        <v>119.8</v>
      </c>
      <c r="T47" s="16">
        <v>121.6</v>
      </c>
      <c r="U47" s="16">
        <v>129.9</v>
      </c>
      <c r="V47" s="16">
        <v>131.69999999999999</v>
      </c>
      <c r="W47" s="16">
        <v>134.30000000000001</v>
      </c>
      <c r="X47" s="16">
        <v>140.6</v>
      </c>
      <c r="Y47" s="130">
        <v>142.4</v>
      </c>
      <c r="Z47" s="135">
        <v>142.4</v>
      </c>
      <c r="AA47" s="16">
        <v>142.19999999999999</v>
      </c>
      <c r="AB47" s="16">
        <v>142.19999999999999</v>
      </c>
      <c r="AC47" s="16"/>
      <c r="AD47" s="16"/>
      <c r="AE47" s="16"/>
      <c r="AF47" s="16"/>
      <c r="AG47" s="16"/>
      <c r="AH47" s="16"/>
      <c r="AI47" s="16"/>
      <c r="AJ47" s="16"/>
      <c r="AK47" s="130"/>
    </row>
  </sheetData>
  <mergeCells count="20">
    <mergeCell ref="A42:AK42"/>
    <mergeCell ref="A43:AK43"/>
    <mergeCell ref="B44:M44"/>
    <mergeCell ref="N44:Y44"/>
    <mergeCell ref="Z44:AK44"/>
    <mergeCell ref="A1:P1"/>
    <mergeCell ref="A41:S41"/>
    <mergeCell ref="A4:AH4"/>
    <mergeCell ref="A27:AH27"/>
    <mergeCell ref="A28:AK28"/>
    <mergeCell ref="A29:AK29"/>
    <mergeCell ref="B30:M30"/>
    <mergeCell ref="N30:Y30"/>
    <mergeCell ref="Z30:AK30"/>
    <mergeCell ref="A5:AK5"/>
    <mergeCell ref="A6:AK6"/>
    <mergeCell ref="B7:M7"/>
    <mergeCell ref="N7:Y7"/>
    <mergeCell ref="Z7:AK7"/>
    <mergeCell ref="S1:T1"/>
  </mergeCells>
  <hyperlinks>
    <hyperlink ref="A7" r:id="rId1"/>
    <hyperlink ref="A30" r:id="rId2"/>
    <hyperlink ref="A44" r:id="rId3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5" sqref="A15"/>
    </sheetView>
  </sheetViews>
  <sheetFormatPr defaultRowHeight="14.5"/>
  <cols>
    <col min="1" max="1" width="35.90625" customWidth="1"/>
  </cols>
  <sheetData>
    <row r="1" spans="1:1">
      <c r="A1" s="1"/>
    </row>
    <row r="2" spans="1:1">
      <c r="A2" s="4" t="s">
        <v>50</v>
      </c>
    </row>
    <row r="3" spans="1:1">
      <c r="A3" s="25" t="s">
        <v>21</v>
      </c>
    </row>
    <row r="4" spans="1:1">
      <c r="A4" s="26" t="s">
        <v>51</v>
      </c>
    </row>
    <row r="5" spans="1:1">
      <c r="A5" s="27" t="s">
        <v>52</v>
      </c>
    </row>
    <row r="6" spans="1:1">
      <c r="A6" s="26" t="s">
        <v>53</v>
      </c>
    </row>
    <row r="7" spans="1:1">
      <c r="A7" s="26" t="s">
        <v>54</v>
      </c>
    </row>
    <row r="8" spans="1:1">
      <c r="A8" s="28" t="s">
        <v>55</v>
      </c>
    </row>
    <row r="9" spans="1:1">
      <c r="A9" s="26" t="s">
        <v>56</v>
      </c>
    </row>
    <row r="10" spans="1:1">
      <c r="A10" s="29" t="s">
        <v>22</v>
      </c>
    </row>
    <row r="11" spans="1:1" ht="17.5" customHeight="1">
      <c r="A11" s="30" t="s">
        <v>57</v>
      </c>
    </row>
    <row r="12" spans="1:1" s="10" customFormat="1" ht="17.5" customHeight="1">
      <c r="A12" s="31" t="s">
        <v>58</v>
      </c>
    </row>
    <row r="13" spans="1:1">
      <c r="A13" s="31" t="s">
        <v>97</v>
      </c>
    </row>
    <row r="14" spans="1:1">
      <c r="A14" s="143" t="s">
        <v>95</v>
      </c>
    </row>
  </sheetData>
  <dataValidations count="1">
    <dataValidation type="list" allowBlank="1" showInputMessage="1" showErrorMessage="1" sqref="A5">
      <formula1>$A$3:$A$13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Ex Gratia Payment Summary</vt:lpstr>
      <vt:lpstr>Material Price Inflation </vt:lpstr>
      <vt:lpstr>Fuel Price Inflation</vt:lpstr>
      <vt:lpstr>Energy Price Inflation</vt:lpstr>
      <vt:lpstr>Indices</vt:lpstr>
      <vt:lpstr>HIDE THIS SHEET</vt:lpstr>
      <vt:lpstr>'Ex Gratia Payment Summary'!Print_Area</vt:lpstr>
      <vt:lpstr>'Fuel Price Inflation'!Print_Area</vt:lpstr>
      <vt:lpstr>'Material Price Inflation '!Print_Area</vt:lpstr>
      <vt:lpstr>'Energy Price Inflation'!Print_Titles</vt:lpstr>
      <vt:lpstr>'Ex Gratia Payment Summary'!Print_Titles</vt:lpstr>
      <vt:lpstr>'Fuel Price Inflation'!Print_Titles</vt:lpstr>
      <vt:lpstr>'Material Price Inflation 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Mitchell (OGP)</dc:creator>
  <cp:lastModifiedBy>Charles Mitchell (OGP)</cp:lastModifiedBy>
  <cp:lastPrinted>2022-05-24T11:53:16Z</cp:lastPrinted>
  <dcterms:created xsi:type="dcterms:W3CDTF">2022-04-11T07:06:53Z</dcterms:created>
  <dcterms:modified xsi:type="dcterms:W3CDTF">2022-06-10T09:18:13Z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