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workbookProtection workbookAlgorithmName="SHA-512" workbookHashValue="t9UMdALmx/ERZ8etqg1PsrHN7hRrJR4cZ5UZA3ttZLaoHjJjrlhYkG+5n+8RWvmGGP6oXhfuwQvFpJ2LP8kqPA==" workbookSpinCount="100000" workbookSaltValue="p6AANsWmw0+YbpgQQ0dq9A==" lockStructure="1"/>
  <bookViews>
    <workbookView xWindow="0" yWindow="0" windowWidth="28800" windowHeight="11870" activeTab="0"/>
  </bookViews>
  <sheets>
    <sheet name="Ex Gratia Payment Summary" sheetId="13" r:id="rId1"/>
    <sheet name="Material Price Inflation " sheetId="12" r:id="rId2"/>
    <sheet name="Fuel Price Inflation" sheetId="9" r:id="rId3"/>
    <sheet name="Energy Price Inflation" sheetId="10" r:id="rId4"/>
    <sheet name="Indices" sheetId="4" r:id="rId5"/>
    <sheet name="HIDE THIS SHEET" sheetId="14" state="hidden" r:id="rId6"/>
  </sheets>
  <definedNames>
    <definedName name="_xlnm.Print_Area" localSheetId="0">'Ex Gratia Payment Summary'!$A$1:$Z$49</definedName>
    <definedName name="_xlnm.Print_Area" localSheetId="2">'Fuel Price Inflation'!$A$1:$Z$26</definedName>
    <definedName name="_xlnm.Print_Area" localSheetId="1">'Material Price Inflation '!$A$1:$Z$23</definedName>
    <definedName name="_xlnm.Print_Titles" localSheetId="0">'Ex Gratia Payment Summary'!$A:$A,'Ex Gratia Payment Summary'!$1:$21</definedName>
    <definedName name="_xlnm.Print_Titles" localSheetId="1">'Material Price Inflation '!$A:$B,'Material Price Inflation '!$1:$1</definedName>
    <definedName name="_xlnm.Print_Titles" localSheetId="2">'Fuel Price Inflation'!$A:$B,'Fuel Price Inflation'!$1:$1</definedName>
    <definedName name="_xlnm.Print_Titles" localSheetId="3">'Energy Price Inflation'!$A:$B,'Energy Price Inflation'!$1:$1</definedName>
  </definedNames>
  <calcPr calcId="162913"/>
</workbook>
</file>

<file path=xl/sharedStrings.xml><?xml version="1.0" encoding="utf-8"?>
<sst xmlns="http://schemas.openxmlformats.org/spreadsheetml/2006/main" count="225" uniqueCount="97">
  <si>
    <t>Jan</t>
  </si>
  <si>
    <t>Feb</t>
  </si>
  <si>
    <t>Mar</t>
  </si>
  <si>
    <t>Apr</t>
  </si>
  <si>
    <t>May</t>
  </si>
  <si>
    <t>Jun</t>
  </si>
  <si>
    <t>Jul</t>
  </si>
  <si>
    <t>Aug</t>
  </si>
  <si>
    <t>Sep</t>
  </si>
  <si>
    <t>Oct</t>
  </si>
  <si>
    <t>Nov</t>
  </si>
  <si>
    <t>Dec</t>
  </si>
  <si>
    <t>Average rolling monthly inflation (% change)</t>
  </si>
  <si>
    <t>Cumulative material uplift</t>
  </si>
  <si>
    <t xml:space="preserve">CSO Table 3 Detailed Wholesale Price Indices (excluding VAT) for Building and Construction Materials </t>
  </si>
  <si>
    <t>Base: Year 2015 = 100</t>
  </si>
  <si>
    <t>CSO Link</t>
  </si>
  <si>
    <t>Monthly Index for 2020</t>
  </si>
  <si>
    <t>Monthly Index for 2021</t>
  </si>
  <si>
    <t>Monthly Index for 2022</t>
  </si>
  <si>
    <t>Materials</t>
  </si>
  <si>
    <t>Cement</t>
  </si>
  <si>
    <t>Electrical fittings</t>
  </si>
  <si>
    <t>All materials</t>
  </si>
  <si>
    <t>Material component (85% x 40%)</t>
  </si>
  <si>
    <t>Payment Month</t>
  </si>
  <si>
    <t>Gas oil (other than autodiesel)</t>
  </si>
  <si>
    <t>% Change</t>
  </si>
  <si>
    <t>04.5.1 Electricity</t>
  </si>
  <si>
    <t>Base: Year 2016 = 100</t>
  </si>
  <si>
    <t>Project Name</t>
  </si>
  <si>
    <t>Location</t>
  </si>
  <si>
    <t>Contracting Authority</t>
  </si>
  <si>
    <t>Sanctioning Authority</t>
  </si>
  <si>
    <t>Material Value for the period</t>
  </si>
  <si>
    <t>MATERIAL INFLATION</t>
  </si>
  <si>
    <t>FUEL INFLATION</t>
  </si>
  <si>
    <t>CSO Table 5 Wholesale Price Indices (excluding VAT) for Energy Products (i.e Fuels purchased by Manufacturing industry) ***GAS OIL ONLY***</t>
  </si>
  <si>
    <t>CSO Table 7 Consumer price indices (COICOP DIVISION 04 Housing, Water, Electricity) ***ELECTRICITY ONLY)</t>
  </si>
  <si>
    <t xml:space="preserve"> Contract Payment Certificate Number </t>
  </si>
  <si>
    <t>Cumulative uplift</t>
  </si>
  <si>
    <t>Effective Value (EV) for the Period</t>
  </si>
  <si>
    <t>Fuel</t>
  </si>
  <si>
    <t>Index Figure for the Adjustment Month (F2)</t>
  </si>
  <si>
    <t>Materials Category</t>
  </si>
  <si>
    <t>Precast concrete</t>
  </si>
  <si>
    <t>Other Structural steel</t>
  </si>
  <si>
    <t>Reinforcing metal</t>
  </si>
  <si>
    <t>Rough Timber - Other</t>
  </si>
  <si>
    <t xml:space="preserve"> Other Timber - Other</t>
  </si>
  <si>
    <t>Bituminous emulsions</t>
  </si>
  <si>
    <t>Plumbing materials incl. sanitary ware</t>
  </si>
  <si>
    <t>Plaster</t>
  </si>
  <si>
    <t>Energy</t>
  </si>
  <si>
    <t>ENERGY INFLATION</t>
  </si>
  <si>
    <t>Contract Date</t>
  </si>
  <si>
    <t>Contract Duration (months)</t>
  </si>
  <si>
    <t>Employer's share percentage (ES%)</t>
  </si>
  <si>
    <t>Contractor's share percentage</t>
  </si>
  <si>
    <t>Fuel Price Inflation for the Certificate (FPI)</t>
  </si>
  <si>
    <t>Energy Price Inflation for the Certificate (EPI)</t>
  </si>
  <si>
    <t>Contract Payment Certificate Number (N)</t>
  </si>
  <si>
    <t>Contract Payment Number (N)</t>
  </si>
  <si>
    <t>Contract Value (ex VAT) - €</t>
  </si>
  <si>
    <t>Threshold (N*0.0011)</t>
  </si>
  <si>
    <t>Fuel component for the period (Y)</t>
  </si>
  <si>
    <t>Energy component for the period (Y)</t>
  </si>
  <si>
    <t>Total Energy cost</t>
  </si>
  <si>
    <t>Index Figure (F1)</t>
  </si>
  <si>
    <t>Net Base Amount for Inflation (BI)</t>
  </si>
  <si>
    <t>Net Fuel Price Inflation (FPI)</t>
  </si>
  <si>
    <t>Fuel Price Inflation (FPI)- forward to summary</t>
  </si>
  <si>
    <t>Net Energy Price Inflation (EPI)</t>
  </si>
  <si>
    <t>Energy Price Inflation (EPI) - forward to summary</t>
  </si>
  <si>
    <t>CHOOSE MATERIAL CATEGORY</t>
  </si>
  <si>
    <t xml:space="preserve">Index Figure (F1) - WPI "All Materials"  </t>
  </si>
  <si>
    <t>Insulating Materials</t>
  </si>
  <si>
    <t>Total Fuel value</t>
  </si>
  <si>
    <t>Project Particulars (to be competed by the Project Design Team)</t>
  </si>
  <si>
    <r>
      <t xml:space="preserve">Ex Gratia Payment for a Certificate (EGP) </t>
    </r>
    <r>
      <rPr>
        <i/>
        <sz val="9"/>
        <rFont val="Calibri"/>
        <family val="2"/>
      </rPr>
      <t>- Formula 1a, Schedule to Appendix Two, Part 2</t>
    </r>
  </si>
  <si>
    <r>
      <t xml:space="preserve">Total Inflation Amount (TI) Monthly </t>
    </r>
    <r>
      <rPr>
        <sz val="9"/>
        <rFont val="Calibri"/>
        <family val="2"/>
      </rPr>
      <t>- Formula 1b, Schedule to Appendix Two, Part 2</t>
    </r>
  </si>
  <si>
    <t xml:space="preserve"> Material Price Inflation (MPI)</t>
  </si>
  <si>
    <r>
      <t xml:space="preserve">Material Price inflation (BI) </t>
    </r>
    <r>
      <rPr>
        <b/>
        <i/>
        <sz val="11"/>
        <color rgb="FF000000"/>
        <rFont val="Calibri"/>
        <family val="2"/>
        <scheme val="minor"/>
      </rPr>
      <t xml:space="preserve">- forward to summary </t>
    </r>
    <r>
      <rPr>
        <i/>
        <sz val="9"/>
        <color rgb="FF000000"/>
        <rFont val="Calibri"/>
        <family val="2"/>
        <scheme val="minor"/>
      </rPr>
      <t xml:space="preserve">- Formula 2, Schedule to Appendix Two, Part 3 </t>
    </r>
  </si>
  <si>
    <r>
      <t>Calculation of Energy Price Inflation (EPI)</t>
    </r>
    <r>
      <rPr>
        <i/>
        <sz val="14"/>
        <rFont val="Calibri"/>
        <family val="2"/>
      </rPr>
      <t xml:space="preserve"> - Formula 4, Schedule to Appendix Two of the Agreement, Part 5  </t>
    </r>
  </si>
  <si>
    <t>Contract or Recovery Date (Indices month)</t>
  </si>
  <si>
    <t>Base indices - Index Figure (F1)</t>
  </si>
  <si>
    <t>IF_EGP_W6                REV0                          03-06-2022</t>
  </si>
  <si>
    <r>
      <t xml:space="preserve">Workbook for the Calculation of the EX Gratia Payment for Unamended Public Works Forms of Contract PW-CF6 which is published by the Office of Government Procurement and which is based on an Unamended Form of Tender and Schedule (FTS6) published by the Office of Government Procurement and that carries a document reference FTS6 v 1.5 and a date of 7 January 2022 - </t>
    </r>
    <r>
      <rPr>
        <b/>
        <u val="single"/>
        <sz val="18"/>
        <rFont val="Calibri"/>
        <family val="2"/>
      </rPr>
      <t>For Civil Engineering Works</t>
    </r>
  </si>
  <si>
    <t>Cumulative Uplift</t>
  </si>
  <si>
    <r>
      <t>Workbook for the Calculation of the EX Gratia Payment for Unamended Public Works Forms of Contract PW-CF6 which is published by the Office of Government Procurement and which is based on an Unamended Form of Tender and Schedule (FTS6) published by the Office of Government Procurement and that carries a document reference FTS6 v 1.5 and a date of 7 January 2022 -</t>
    </r>
    <r>
      <rPr>
        <b/>
        <u val="single"/>
        <sz val="18"/>
        <rFont val="Calibri"/>
        <family val="2"/>
      </rPr>
      <t xml:space="preserve"> For Civil Engineering Works</t>
    </r>
  </si>
  <si>
    <r>
      <t>Indices for the Calculation of Material Price Inflation (MPI)</t>
    </r>
    <r>
      <rPr>
        <i/>
        <sz val="14"/>
        <rFont val="Calibri"/>
        <family val="2"/>
      </rPr>
      <t xml:space="preserve"> - Formula 2, Schedule to Appendix Two of the Agreement, Part 3</t>
    </r>
  </si>
  <si>
    <r>
      <t>Indices for the Calculation of Fuel Price Inflation (FPI)</t>
    </r>
    <r>
      <rPr>
        <i/>
        <sz val="14"/>
        <rFont val="Calibri"/>
        <family val="2"/>
      </rPr>
      <t xml:space="preserve"> - Formula 3, Schedule to Appendix Two of the Agreement, Part 4  </t>
    </r>
  </si>
  <si>
    <r>
      <t>Indices for the Calculation of Energy Price Inflation (EPI)</t>
    </r>
    <r>
      <rPr>
        <i/>
        <sz val="14"/>
        <rFont val="Calibri"/>
        <family val="2"/>
      </rPr>
      <t xml:space="preserve"> - Formula 4, Schedule to Appendix Two of the Agreement, Part 5  </t>
    </r>
  </si>
  <si>
    <r>
      <t>Calculation of Fuel Price Inflation (FPI)</t>
    </r>
    <r>
      <rPr>
        <i/>
        <sz val="14"/>
        <rFont val="Calibri"/>
        <family val="2"/>
      </rPr>
      <t xml:space="preserve"> - Formula 3, Schedule to Appendix Two of the Agreement, Part 4  </t>
    </r>
  </si>
  <si>
    <r>
      <t xml:space="preserve">AMOUNT FOR MATERIAL PRICE INFLATION (MPI) </t>
    </r>
    <r>
      <rPr>
        <sz val="14"/>
        <color rgb="FF000000"/>
        <rFont val="Calibri"/>
        <family val="2"/>
        <scheme val="minor"/>
      </rPr>
      <t>- Reference Schedule to Appendix Two, Part 3</t>
    </r>
  </si>
  <si>
    <t xml:space="preserve">Designated/Recovery Date                                        (If Agreed/Determined) </t>
  </si>
  <si>
    <t>Designated or Recovery Date (indices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</si>
</sst>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3" formatCode="_-* #,##0.00_-;\-* #,##0.00_-;_-* &quot;-&quot;??_-;_-@_-"/>
    <numFmt numFmtId="164" formatCode="&quot;€&quot;#,##0.00"/>
    <numFmt numFmtId="165" formatCode="0.0"/>
  </numFmts>
  <fonts count="30">
    <font>
      <sz val="11"/>
      <color rgb="FF000000"/>
      <name val="Calibri"/>
      <family val="2"/>
      <scheme val="minor"/>
    </font>
    <font>
      <sz val="10"/>
      <name val="Arial"/>
      <family val="2"/>
    </font>
    <font>
      <sz val="11"/>
      <color theme="1"/>
      <name val="Calibri"/>
      <family val="2"/>
      <scheme val="minor"/>
    </font>
    <font>
      <sz val="11"/>
      <name val="Calibri"/>
      <family val="2"/>
    </font>
    <font>
      <b/>
      <sz val="11"/>
      <color theme="1"/>
      <name val="Calibri"/>
      <family val="2"/>
      <scheme val="minor"/>
    </font>
    <font>
      <b/>
      <sz val="11"/>
      <name val="Arial"/>
      <family val="2"/>
    </font>
    <font>
      <sz val="8"/>
      <name val="Arial"/>
      <family val="2"/>
    </font>
    <font>
      <b/>
      <sz val="9"/>
      <name val="Arial"/>
      <family val="2"/>
    </font>
    <font>
      <u val="single"/>
      <sz val="11"/>
      <color theme="10"/>
      <name val="Calibri"/>
      <family val="2"/>
      <scheme val="minor"/>
    </font>
    <font>
      <b/>
      <u val="single"/>
      <sz val="11"/>
      <color theme="10"/>
      <name val="Calibri"/>
      <family val="2"/>
      <scheme val="minor"/>
    </font>
    <font>
      <b/>
      <sz val="8"/>
      <name val="Arial"/>
      <family val="2"/>
    </font>
    <font>
      <sz val="8"/>
      <name val="Switzerland"/>
      <family val="2"/>
    </font>
    <font>
      <sz val="9"/>
      <name val="Arial"/>
      <family val="2"/>
    </font>
    <font>
      <i/>
      <sz val="8"/>
      <name val="Arial"/>
      <family val="2"/>
    </font>
    <font>
      <b/>
      <sz val="11"/>
      <name val="Calibri"/>
      <family val="2"/>
    </font>
    <font>
      <b/>
      <sz val="10"/>
      <name val="Switzerland"/>
      <family val="2"/>
    </font>
    <font>
      <b/>
      <sz val="8"/>
      <name val="Switzerland"/>
      <family val="2"/>
    </font>
    <font>
      <sz val="7"/>
      <name val="Switzerland"/>
      <family val="2"/>
    </font>
    <font>
      <b/>
      <i/>
      <sz val="11"/>
      <name val="Calibri"/>
      <family val="2"/>
    </font>
    <font>
      <b/>
      <sz val="11"/>
      <color rgb="FF000000"/>
      <name val="Calibri"/>
      <family val="2"/>
      <scheme val="minor"/>
    </font>
    <font>
      <b/>
      <sz val="12"/>
      <name val="Calibri"/>
      <family val="2"/>
    </font>
    <font>
      <b/>
      <sz val="18"/>
      <name val="Calibri"/>
      <family val="2"/>
    </font>
    <font>
      <b/>
      <sz val="18"/>
      <color rgb="FF000000"/>
      <name val="Calibri"/>
      <family val="2"/>
      <scheme val="minor"/>
    </font>
    <font>
      <sz val="9"/>
      <name val="Calibri"/>
      <family val="2"/>
    </font>
    <font>
      <i/>
      <sz val="9"/>
      <name val="Calibri"/>
      <family val="2"/>
    </font>
    <font>
      <i/>
      <sz val="9"/>
      <color rgb="FF000000"/>
      <name val="Calibri"/>
      <family val="2"/>
      <scheme val="minor"/>
    </font>
    <font>
      <b/>
      <i/>
      <sz val="11"/>
      <color rgb="FF000000"/>
      <name val="Calibri"/>
      <family val="2"/>
      <scheme val="minor"/>
    </font>
    <font>
      <sz val="14"/>
      <color rgb="FF000000"/>
      <name val="Calibri"/>
      <family val="2"/>
      <scheme val="minor"/>
    </font>
    <font>
      <i/>
      <sz val="14"/>
      <name val="Calibri"/>
      <family val="2"/>
    </font>
    <font>
      <b/>
      <u val="single"/>
      <sz val="18"/>
      <name val="Calibri"/>
      <family val="2"/>
    </font>
  </fonts>
  <fills count="14">
    <fill>
      <patternFill/>
    </fill>
    <fill>
      <patternFill patternType="gray125"/>
    </fill>
    <fill>
      <patternFill patternType="solid">
        <fgColor theme="6" tint="0.5999900102615356"/>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theme="0"/>
        <bgColor indexed="64"/>
      </patternFill>
    </fill>
    <fill>
      <patternFill patternType="solid">
        <fgColor theme="6"/>
        <bgColor indexed="64"/>
      </patternFill>
    </fill>
    <fill>
      <patternFill patternType="solid">
        <fgColor theme="4" tint="0.5999900102615356"/>
        <bgColor indexed="64"/>
      </patternFill>
    </fill>
    <fill>
      <patternFill patternType="solid">
        <fgColor theme="6" tint="0.39998000860214233"/>
        <bgColor indexed="64"/>
      </patternFill>
    </fill>
  </fills>
  <borders count="20">
    <border>
      <left/>
      <right/>
      <top/>
      <bottom/>
      <diagonal/>
    </border>
    <border>
      <left/>
      <right/>
      <top/>
      <bottom style="medium"/>
    </border>
    <border>
      <left style="thin"/>
      <right style="thin"/>
      <top style="thin"/>
      <bottom style="thin"/>
    </border>
    <border>
      <left/>
      <right style="thin"/>
      <top style="thin"/>
      <bottom style="thin"/>
    </border>
    <border>
      <left/>
      <right style="thin"/>
      <top/>
      <bottom/>
    </border>
    <border>
      <left style="thin"/>
      <right/>
      <top style="thin"/>
      <bottom style="thin"/>
    </border>
    <border>
      <left style="thin"/>
      <right/>
      <top/>
      <bottom/>
    </border>
    <border>
      <left style="thin"/>
      <right style="thin"/>
      <top style="thin"/>
      <bottom/>
    </border>
    <border>
      <left style="medium"/>
      <right style="medium"/>
      <top/>
      <bottom style="medium"/>
    </border>
    <border>
      <left style="medium"/>
      <right style="medium"/>
      <top style="medium"/>
      <bottom style="medium"/>
    </border>
    <border>
      <left/>
      <right/>
      <top style="thin"/>
      <bottom style="thin"/>
    </border>
    <border>
      <left style="thick"/>
      <right style="thin"/>
      <top style="thin"/>
      <bottom style="thin"/>
    </border>
    <border>
      <left style="thin"/>
      <right style="thick"/>
      <top style="thin"/>
      <bottom style="thin"/>
    </border>
    <border>
      <left/>
      <right style="thick"/>
      <top style="thin"/>
      <bottom style="thin"/>
    </border>
    <border>
      <left style="thick"/>
      <right/>
      <top style="thin"/>
      <bottom style="thin"/>
    </border>
    <border>
      <left style="thin"/>
      <right/>
      <top/>
      <bottom style="thin"/>
    </border>
    <border>
      <left/>
      <right/>
      <top/>
      <bottom style="thin"/>
    </border>
    <border>
      <left style="thick"/>
      <right/>
      <top style="thin"/>
      <bottom/>
    </border>
    <border>
      <left/>
      <right/>
      <top style="thin"/>
      <bottom/>
    </border>
    <border>
      <left/>
      <right style="thick"/>
      <top style="thin"/>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49" fontId="11" fillId="0" borderId="0">
      <alignment horizontal="center" vertical="center" wrapText="1"/>
      <protection/>
    </xf>
    <xf numFmtId="49" fontId="11" fillId="0" borderId="0">
      <alignment horizontal="left" indent="4"/>
      <protection/>
    </xf>
    <xf numFmtId="0" fontId="2" fillId="0" borderId="0">
      <alignment/>
      <protection/>
    </xf>
    <xf numFmtId="49" fontId="15" fillId="0" borderId="0">
      <alignment horizontal="left"/>
      <protection/>
    </xf>
    <xf numFmtId="0" fontId="2" fillId="0" borderId="0">
      <alignment/>
      <protection/>
    </xf>
    <xf numFmtId="49" fontId="11" fillId="0" borderId="0">
      <alignment horizontal="center" wrapText="1"/>
      <protection/>
    </xf>
    <xf numFmtId="49" fontId="16" fillId="0" borderId="0">
      <alignment horizontal="left"/>
      <protection/>
    </xf>
    <xf numFmtId="49" fontId="17" fillId="0" borderId="0">
      <alignment horizontal="left"/>
      <protection/>
    </xf>
    <xf numFmtId="49" fontId="11" fillId="0" borderId="1">
      <alignment horizontal="right" wrapText="1"/>
      <protection/>
    </xf>
    <xf numFmtId="0" fontId="2" fillId="0" borderId="0">
      <alignment/>
      <protection/>
    </xf>
    <xf numFmtId="0" fontId="2" fillId="0" borderId="0">
      <alignment/>
      <protection/>
    </xf>
  </cellStyleXfs>
  <cellXfs count="228">
    <xf numFmtId="0" fontId="3" fillId="0" borderId="0" xfId="0" applyFont="1" applyFill="1" applyBorder="1"/>
    <xf numFmtId="0" fontId="0" fillId="0" borderId="0" xfId="0"/>
    <xf numFmtId="49" fontId="5" fillId="2" borderId="2" xfId="21" applyFont="1" applyFill="1" applyBorder="1" applyAlignment="1">
      <alignment horizontal="center" vertical="center" wrapText="1"/>
      <protection/>
    </xf>
    <xf numFmtId="0" fontId="3" fillId="0" borderId="0" xfId="0" applyFont="1" applyFill="1" applyBorder="1"/>
    <xf numFmtId="17" fontId="0" fillId="3" borderId="2" xfId="0" applyNumberFormat="1" applyFill="1" applyBorder="1" applyAlignment="1" applyProtection="1">
      <alignment horizontal="center"/>
      <protection/>
    </xf>
    <xf numFmtId="49" fontId="6" fillId="4" borderId="3" xfId="0" applyNumberFormat="1" applyFont="1" applyFill="1" applyBorder="1" applyAlignment="1">
      <alignment horizontal="left"/>
    </xf>
    <xf numFmtId="49" fontId="6" fillId="4" borderId="3" xfId="22" applyFont="1" applyFill="1" applyBorder="1" applyAlignment="1">
      <alignment/>
      <protection/>
    </xf>
    <xf numFmtId="49" fontId="6" fillId="4" borderId="4" xfId="22" applyFont="1" applyFill="1" applyBorder="1" applyAlignment="1">
      <alignment horizontal="left"/>
      <protection/>
    </xf>
    <xf numFmtId="49" fontId="6" fillId="4" borderId="4" xfId="22" applyFont="1" applyFill="1" applyBorder="1" applyAlignment="1">
      <alignment/>
      <protection/>
    </xf>
    <xf numFmtId="49" fontId="6" fillId="4" borderId="2" xfId="0" applyNumberFormat="1" applyFont="1" applyFill="1" applyBorder="1" applyAlignment="1">
      <alignment horizontal="left"/>
    </xf>
    <xf numFmtId="49" fontId="6" fillId="4" borderId="2" xfId="22" applyFont="1" applyFill="1" applyBorder="1" applyAlignment="1">
      <alignment wrapText="1"/>
      <protection/>
    </xf>
    <xf numFmtId="49" fontId="6" fillId="4" borderId="2" xfId="22" applyFont="1" applyFill="1" applyBorder="1" applyAlignment="1">
      <alignment/>
      <protection/>
    </xf>
    <xf numFmtId="0" fontId="0" fillId="3" borderId="2" xfId="0" applyNumberFormat="1" applyFill="1" applyBorder="1" applyAlignment="1" applyProtection="1">
      <alignment horizontal="center"/>
      <protection/>
    </xf>
    <xf numFmtId="0" fontId="0" fillId="0" borderId="2" xfId="0" applyNumberFormat="1" applyBorder="1" applyProtection="1">
      <protection/>
    </xf>
    <xf numFmtId="164" fontId="0" fillId="0" borderId="2" xfId="0" applyNumberFormat="1" applyBorder="1" applyProtection="1">
      <protection/>
    </xf>
    <xf numFmtId="0" fontId="0" fillId="0" borderId="0" xfId="0" applyProtection="1">
      <protection/>
    </xf>
    <xf numFmtId="0" fontId="0" fillId="0" borderId="2" xfId="0" applyBorder="1" applyProtection="1">
      <protection/>
    </xf>
    <xf numFmtId="164" fontId="0" fillId="5" borderId="2" xfId="0" applyNumberFormat="1" applyFill="1" applyBorder="1" applyProtection="1">
      <protection locked="0"/>
    </xf>
    <xf numFmtId="17" fontId="0" fillId="5" borderId="2" xfId="0" applyNumberFormat="1" applyFill="1" applyBorder="1" applyAlignment="1" applyProtection="1">
      <alignment horizontal="center"/>
      <protection locked="0"/>
    </xf>
    <xf numFmtId="0" fontId="0" fillId="5" borderId="2" xfId="0" applyNumberFormat="1" applyFill="1" applyBorder="1" applyAlignment="1" applyProtection="1">
      <alignment horizontal="center"/>
      <protection locked="0"/>
    </xf>
    <xf numFmtId="165" fontId="0" fillId="5" borderId="2" xfId="0" applyNumberFormat="1" applyFill="1" applyBorder="1" applyAlignment="1" applyProtection="1">
      <alignment horizontal="center"/>
      <protection locked="0"/>
    </xf>
    <xf numFmtId="0" fontId="22" fillId="0" borderId="0" xfId="0" applyFont="1" applyProtection="1">
      <protection/>
    </xf>
    <xf numFmtId="0" fontId="0" fillId="3" borderId="2" xfId="0" applyFill="1" applyBorder="1" applyProtection="1">
      <protection/>
    </xf>
    <xf numFmtId="164" fontId="0" fillId="3" borderId="2" xfId="0" applyNumberFormat="1" applyFill="1" applyBorder="1" applyAlignment="1" applyProtection="1">
      <alignment horizontal="center"/>
      <protection/>
    </xf>
    <xf numFmtId="0" fontId="0" fillId="6" borderId="2" xfId="0" applyFill="1" applyBorder="1" applyProtection="1">
      <protection/>
    </xf>
    <xf numFmtId="164" fontId="0" fillId="6" borderId="2" xfId="0" applyNumberFormat="1" applyFill="1" applyBorder="1" applyProtection="1">
      <protection/>
    </xf>
    <xf numFmtId="0" fontId="22" fillId="0" borderId="0" xfId="0" applyNumberFormat="1" applyFont="1" applyProtection="1">
      <protection/>
    </xf>
    <xf numFmtId="0" fontId="0" fillId="0" borderId="0" xfId="0" applyNumberFormat="1" applyProtection="1">
      <protection/>
    </xf>
    <xf numFmtId="0" fontId="0" fillId="0" borderId="0" xfId="0" applyAlignment="1" applyProtection="1">
      <alignment horizontal="center"/>
      <protection/>
    </xf>
    <xf numFmtId="164" fontId="0" fillId="0" borderId="0" xfId="0" applyNumberFormat="1" applyProtection="1">
      <protection/>
    </xf>
    <xf numFmtId="0" fontId="0" fillId="0" borderId="2" xfId="0" applyNumberFormat="1" applyFill="1" applyBorder="1" applyProtection="1">
      <protection/>
    </xf>
    <xf numFmtId="0" fontId="0" fillId="0" borderId="5" xfId="0" applyBorder="1" applyProtection="1">
      <protection/>
    </xf>
    <xf numFmtId="0" fontId="0" fillId="6" borderId="2" xfId="0" applyFill="1" applyBorder="1" applyAlignment="1" applyProtection="1">
      <alignment horizontal="left"/>
      <protection/>
    </xf>
    <xf numFmtId="165" fontId="0" fillId="5" borderId="2" xfId="0" applyNumberFormat="1" applyFill="1" applyBorder="1" applyProtection="1">
      <protection locked="0"/>
    </xf>
    <xf numFmtId="165" fontId="0" fillId="0" borderId="2" xfId="0" applyNumberFormat="1" applyBorder="1" applyProtection="1">
      <protection/>
    </xf>
    <xf numFmtId="165" fontId="3" fillId="5" borderId="2" xfId="0" applyNumberFormat="1" applyFont="1" applyFill="1" applyBorder="1" applyProtection="1">
      <protection locked="0"/>
    </xf>
    <xf numFmtId="0" fontId="3" fillId="0" borderId="0" xfId="0" applyFont="1" applyFill="1" applyBorder="1" applyProtection="1">
      <protection/>
    </xf>
    <xf numFmtId="0" fontId="3" fillId="7" borderId="2" xfId="0" applyFont="1" applyFill="1" applyBorder="1" applyProtection="1">
      <protection/>
    </xf>
    <xf numFmtId="1" fontId="3" fillId="7" borderId="2" xfId="0" applyNumberFormat="1" applyFont="1" applyFill="1" applyBorder="1" applyAlignment="1" applyProtection="1">
      <alignment horizontal="center"/>
      <protection/>
    </xf>
    <xf numFmtId="0" fontId="0" fillId="7" borderId="2" xfId="0" applyFill="1" applyBorder="1" applyProtection="1">
      <protection/>
    </xf>
    <xf numFmtId="17" fontId="3" fillId="7" borderId="2" xfId="0" applyNumberFormat="1" applyFont="1" applyFill="1" applyBorder="1" applyAlignment="1" applyProtection="1">
      <alignment horizontal="center"/>
      <protection/>
    </xf>
    <xf numFmtId="164" fontId="0" fillId="7" borderId="2" xfId="0" applyNumberFormat="1" applyFill="1" applyBorder="1" applyProtection="1">
      <protection/>
    </xf>
    <xf numFmtId="164" fontId="3" fillId="7" borderId="2" xfId="0" applyNumberFormat="1" applyFont="1" applyFill="1" applyBorder="1" applyProtection="1">
      <protection/>
    </xf>
    <xf numFmtId="164" fontId="3" fillId="0" borderId="2" xfId="0" applyNumberFormat="1" applyFont="1" applyFill="1" applyBorder="1" applyProtection="1">
      <protection/>
    </xf>
    <xf numFmtId="164" fontId="3" fillId="0" borderId="0" xfId="0" applyNumberFormat="1" applyFont="1" applyFill="1" applyBorder="1" applyProtection="1">
      <protection/>
    </xf>
    <xf numFmtId="10" fontId="3" fillId="7" borderId="2" xfId="0" applyNumberFormat="1" applyFont="1" applyFill="1" applyBorder="1" applyProtection="1">
      <protection/>
    </xf>
    <xf numFmtId="10" fontId="3" fillId="0" borderId="2" xfId="0" applyNumberFormat="1" applyFont="1" applyFill="1" applyBorder="1" applyProtection="1">
      <protection/>
    </xf>
    <xf numFmtId="164" fontId="18" fillId="7" borderId="2" xfId="0" applyNumberFormat="1" applyFont="1" applyFill="1" applyBorder="1" applyProtection="1">
      <protection/>
    </xf>
    <xf numFmtId="164" fontId="18" fillId="0" borderId="2" xfId="0" applyNumberFormat="1" applyFont="1" applyFill="1" applyBorder="1" applyProtection="1">
      <protection/>
    </xf>
    <xf numFmtId="164" fontId="14" fillId="0" borderId="0" xfId="0" applyNumberFormat="1" applyFont="1" applyFill="1" applyBorder="1" applyProtection="1">
      <protection/>
    </xf>
    <xf numFmtId="9" fontId="3" fillId="7" borderId="2" xfId="0" applyNumberFormat="1" applyFont="1" applyFill="1" applyBorder="1" applyProtection="1">
      <protection/>
    </xf>
    <xf numFmtId="0" fontId="3" fillId="0" borderId="2" xfId="0" applyFont="1" applyFill="1" applyBorder="1" applyProtection="1">
      <protection/>
    </xf>
    <xf numFmtId="43" fontId="3" fillId="0" borderId="2" xfId="18" applyFont="1" applyFill="1" applyBorder="1" applyProtection="1">
      <protection/>
    </xf>
    <xf numFmtId="0" fontId="14" fillId="7" borderId="2" xfId="0" applyFont="1" applyFill="1" applyBorder="1" applyProtection="1">
      <protection/>
    </xf>
    <xf numFmtId="17" fontId="3" fillId="7" borderId="2" xfId="0" applyNumberFormat="1" applyFont="1" applyFill="1" applyBorder="1" applyProtection="1">
      <protection/>
    </xf>
    <xf numFmtId="165" fontId="3" fillId="0" borderId="2" xfId="0" applyNumberFormat="1" applyFont="1" applyFill="1" applyBorder="1" applyProtection="1">
      <protection/>
    </xf>
    <xf numFmtId="164" fontId="14" fillId="7" borderId="2" xfId="0" applyNumberFormat="1" applyFont="1" applyFill="1" applyBorder="1" applyAlignment="1" applyProtection="1">
      <alignment horizontal="left"/>
      <protection/>
    </xf>
    <xf numFmtId="164" fontId="14" fillId="7" borderId="2" xfId="0" applyNumberFormat="1" applyFont="1" applyFill="1" applyBorder="1" applyAlignment="1" applyProtection="1">
      <alignment horizontal="center"/>
      <protection/>
    </xf>
    <xf numFmtId="164" fontId="14" fillId="0" borderId="2" xfId="0" applyNumberFormat="1" applyFont="1" applyFill="1" applyBorder="1" applyAlignment="1" applyProtection="1">
      <alignment horizontal="center"/>
      <protection/>
    </xf>
    <xf numFmtId="164" fontId="14" fillId="0" borderId="0" xfId="0" applyNumberFormat="1" applyFont="1" applyFill="1" applyBorder="1" applyAlignment="1" applyProtection="1">
      <alignment horizontal="center"/>
      <protection/>
    </xf>
    <xf numFmtId="164" fontId="3" fillId="7" borderId="2" xfId="0" applyNumberFormat="1" applyFont="1" applyFill="1" applyBorder="1" applyAlignment="1" applyProtection="1">
      <alignment horizontal="left"/>
      <protection/>
    </xf>
    <xf numFmtId="164" fontId="3" fillId="7" borderId="2" xfId="0" applyNumberFormat="1" applyFont="1" applyFill="1" applyBorder="1" applyAlignment="1" applyProtection="1">
      <alignment horizontal="center"/>
      <protection/>
    </xf>
    <xf numFmtId="164" fontId="3" fillId="0" borderId="2"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7" fontId="3" fillId="3" borderId="2" xfId="0" applyNumberFormat="1" applyFont="1" applyFill="1" applyBorder="1" applyAlignment="1" applyProtection="1">
      <alignment horizontal="center"/>
      <protection/>
    </xf>
    <xf numFmtId="0" fontId="0" fillId="8" borderId="2" xfId="0" applyFill="1" applyBorder="1" applyAlignment="1" applyProtection="1">
      <alignment horizontal="center"/>
      <protection/>
    </xf>
    <xf numFmtId="0" fontId="3" fillId="8" borderId="2" xfId="0" applyFont="1" applyFill="1" applyBorder="1" applyProtection="1">
      <protection/>
    </xf>
    <xf numFmtId="1" fontId="3" fillId="8" borderId="2" xfId="0" applyNumberFormat="1" applyFont="1" applyFill="1" applyBorder="1" applyAlignment="1" applyProtection="1">
      <alignment horizontal="center"/>
      <protection/>
    </xf>
    <xf numFmtId="0" fontId="0" fillId="8" borderId="2" xfId="0" applyFill="1" applyBorder="1" applyProtection="1">
      <protection/>
    </xf>
    <xf numFmtId="17" fontId="3" fillId="8" borderId="2" xfId="0" applyNumberFormat="1" applyFont="1" applyFill="1" applyBorder="1" applyAlignment="1" applyProtection="1">
      <alignment horizontal="center"/>
      <protection/>
    </xf>
    <xf numFmtId="164" fontId="0" fillId="8" borderId="2" xfId="0" applyNumberFormat="1" applyFill="1" applyBorder="1" applyProtection="1">
      <protection/>
    </xf>
    <xf numFmtId="164" fontId="3" fillId="8" borderId="2" xfId="0" applyNumberFormat="1" applyFont="1" applyFill="1" applyBorder="1" applyProtection="1">
      <protection/>
    </xf>
    <xf numFmtId="10" fontId="3" fillId="8" borderId="2" xfId="0" applyNumberFormat="1" applyFont="1" applyFill="1" applyBorder="1" applyProtection="1">
      <protection/>
    </xf>
    <xf numFmtId="164" fontId="18" fillId="8" borderId="2" xfId="0" applyNumberFormat="1" applyFont="1" applyFill="1" applyBorder="1" applyProtection="1">
      <protection/>
    </xf>
    <xf numFmtId="9" fontId="3" fillId="8" borderId="2" xfId="0" applyNumberFormat="1" applyFont="1" applyFill="1" applyBorder="1" applyProtection="1">
      <protection/>
    </xf>
    <xf numFmtId="0" fontId="14" fillId="8" borderId="2" xfId="0" applyFont="1" applyFill="1" applyBorder="1" applyProtection="1">
      <protection/>
    </xf>
    <xf numFmtId="164" fontId="14" fillId="8" borderId="2" xfId="0" applyNumberFormat="1" applyFont="1" applyFill="1" applyBorder="1" applyAlignment="1" applyProtection="1">
      <alignment horizontal="left"/>
      <protection/>
    </xf>
    <xf numFmtId="164" fontId="14" fillId="8" borderId="2" xfId="0" applyNumberFormat="1" applyFont="1" applyFill="1" applyBorder="1" applyAlignment="1" applyProtection="1">
      <alignment horizontal="center"/>
      <protection/>
    </xf>
    <xf numFmtId="164" fontId="3" fillId="8" borderId="2" xfId="0" applyNumberFormat="1" applyFont="1" applyFill="1" applyBorder="1" applyAlignment="1" applyProtection="1">
      <alignment horizontal="left"/>
      <protection/>
    </xf>
    <xf numFmtId="164" fontId="3" fillId="8" borderId="2" xfId="0" applyNumberFormat="1" applyFont="1" applyFill="1" applyBorder="1" applyAlignment="1" applyProtection="1">
      <alignment horizontal="center"/>
      <protection/>
    </xf>
    <xf numFmtId="43" fontId="3" fillId="0" borderId="0" xfId="0" applyNumberFormat="1" applyFont="1" applyFill="1" applyBorder="1" applyProtection="1">
      <protection/>
    </xf>
    <xf numFmtId="7" fontId="3" fillId="0" borderId="0" xfId="0" applyNumberFormat="1" applyFont="1" applyFill="1" applyBorder="1" applyProtection="1">
      <protection/>
    </xf>
    <xf numFmtId="0" fontId="19" fillId="3" borderId="2" xfId="0" applyNumberFormat="1" applyFont="1" applyFill="1" applyBorder="1" applyAlignment="1" applyProtection="1">
      <alignment horizontal="right"/>
      <protection/>
    </xf>
    <xf numFmtId="164" fontId="19" fillId="0" borderId="2" xfId="0" applyNumberFormat="1" applyFont="1" applyBorder="1" applyAlignment="1" applyProtection="1">
      <alignment horizontal="right"/>
      <protection/>
    </xf>
    <xf numFmtId="0" fontId="19" fillId="0" borderId="0" xfId="0" applyFont="1" applyAlignment="1" applyProtection="1">
      <alignment horizontal="right"/>
      <protection/>
    </xf>
    <xf numFmtId="0" fontId="0" fillId="7" borderId="2" xfId="0" applyFill="1" applyBorder="1" applyAlignment="1" applyProtection="1">
      <alignment horizontal="left"/>
      <protection/>
    </xf>
    <xf numFmtId="0" fontId="3" fillId="0" borderId="0" xfId="0" applyFont="1" applyFill="1" applyBorder="1" applyAlignment="1">
      <alignment horizontal="center"/>
    </xf>
    <xf numFmtId="0" fontId="21" fillId="0" borderId="0" xfId="0" applyFont="1" applyFill="1" applyBorder="1" applyAlignment="1" applyProtection="1">
      <alignment horizontal="center" wrapText="1"/>
      <protection/>
    </xf>
    <xf numFmtId="0" fontId="19" fillId="6" borderId="2" xfId="0" applyFont="1" applyFill="1" applyBorder="1" applyAlignment="1" applyProtection="1">
      <alignment horizontal="center" vertical="center" wrapText="1"/>
      <protection/>
    </xf>
    <xf numFmtId="0" fontId="3" fillId="0" borderId="0" xfId="0" applyFont="1" applyFill="1" applyBorder="1" applyAlignment="1" applyProtection="1">
      <alignment wrapText="1"/>
      <protection/>
    </xf>
    <xf numFmtId="0" fontId="14" fillId="3" borderId="2" xfId="0" applyFont="1" applyFill="1" applyBorder="1" applyAlignment="1" applyProtection="1">
      <alignment vertical="center" wrapText="1"/>
      <protection/>
    </xf>
    <xf numFmtId="0" fontId="14" fillId="0" borderId="6" xfId="0" applyFont="1" applyFill="1" applyBorder="1" applyAlignment="1" applyProtection="1">
      <alignment vertical="center" wrapText="1"/>
      <protection/>
    </xf>
    <xf numFmtId="0" fontId="3" fillId="0" borderId="0" xfId="0" applyFont="1" applyFill="1" applyBorder="1" applyAlignment="1" applyProtection="1">
      <alignment horizontal="left" vertical="top" wrapText="1"/>
      <protection/>
    </xf>
    <xf numFmtId="0" fontId="3" fillId="0" borderId="4"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xf>
    <xf numFmtId="0" fontId="3" fillId="0" borderId="4" xfId="0" applyFont="1" applyFill="1" applyBorder="1" applyAlignment="1" applyProtection="1">
      <alignment vertical="top" wrapText="1"/>
      <protection/>
    </xf>
    <xf numFmtId="0" fontId="3" fillId="0" borderId="0" xfId="0" applyFont="1" applyFill="1" applyBorder="1" applyAlignment="1" applyProtection="1">
      <alignment horizontal="center" wrapText="1"/>
      <protection/>
    </xf>
    <xf numFmtId="0" fontId="3" fillId="0" borderId="4" xfId="0" applyFont="1" applyFill="1" applyBorder="1" applyAlignment="1" applyProtection="1">
      <alignment horizontal="center" wrapText="1"/>
      <protection/>
    </xf>
    <xf numFmtId="0" fontId="3" fillId="0" borderId="4" xfId="0" applyFont="1" applyFill="1" applyBorder="1" applyProtection="1">
      <protection/>
    </xf>
    <xf numFmtId="0" fontId="14" fillId="3" borderId="2" xfId="0" applyFont="1" applyFill="1" applyBorder="1" applyProtection="1">
      <protection/>
    </xf>
    <xf numFmtId="0" fontId="3" fillId="3" borderId="2" xfId="0" applyFont="1" applyFill="1" applyBorder="1" applyAlignment="1" applyProtection="1">
      <alignment horizontal="center"/>
      <protection/>
    </xf>
    <xf numFmtId="164" fontId="19" fillId="3" borderId="2" xfId="0" applyNumberFormat="1" applyFont="1" applyFill="1" applyBorder="1" applyAlignment="1" applyProtection="1">
      <alignment wrapText="1"/>
      <protection/>
    </xf>
    <xf numFmtId="0" fontId="19" fillId="3" borderId="2" xfId="0" applyFont="1" applyFill="1" applyBorder="1" applyAlignment="1" applyProtection="1">
      <alignment wrapText="1"/>
      <protection/>
    </xf>
    <xf numFmtId="0" fontId="14" fillId="9" borderId="7" xfId="0" applyFont="1" applyFill="1" applyBorder="1" applyAlignment="1" applyProtection="1">
      <alignment horizontal="center" wrapText="1"/>
      <protection/>
    </xf>
    <xf numFmtId="0" fontId="3" fillId="10" borderId="2" xfId="0" applyFont="1" applyFill="1" applyBorder="1" applyAlignment="1" applyProtection="1">
      <alignment horizontal="center" wrapText="1"/>
      <protection/>
    </xf>
    <xf numFmtId="164" fontId="14" fillId="0" borderId="2" xfId="0" applyNumberFormat="1" applyFont="1" applyFill="1" applyBorder="1" applyAlignment="1" applyProtection="1">
      <alignment vertical="center" wrapText="1"/>
      <protection/>
    </xf>
    <xf numFmtId="164" fontId="3" fillId="0" borderId="0" xfId="0" applyNumberFormat="1" applyFont="1" applyFill="1" applyBorder="1" applyAlignment="1" applyProtection="1">
      <alignment vertical="center" wrapText="1"/>
      <protection/>
    </xf>
    <xf numFmtId="0" fontId="14" fillId="0" borderId="2" xfId="0" applyFont="1" applyFill="1" applyBorder="1" applyAlignment="1" applyProtection="1">
      <alignment vertical="center" wrapText="1"/>
      <protection/>
    </xf>
    <xf numFmtId="0" fontId="14" fillId="0" borderId="0" xfId="0" applyFont="1" applyFill="1" applyBorder="1" applyProtection="1">
      <protection/>
    </xf>
    <xf numFmtId="0" fontId="14" fillId="0" borderId="2" xfId="0" applyFont="1" applyFill="1" applyBorder="1" applyAlignment="1" applyProtection="1">
      <alignment horizontal="center" vertical="center" wrapText="1"/>
      <protection/>
    </xf>
    <xf numFmtId="164" fontId="14" fillId="0" borderId="2" xfId="0" applyNumberFormat="1" applyFont="1" applyFill="1" applyBorder="1" applyAlignment="1" applyProtection="1">
      <alignment horizontal="right" vertical="center" wrapText="1"/>
      <protection/>
    </xf>
    <xf numFmtId="164" fontId="14" fillId="6" borderId="2" xfId="0" applyNumberFormat="1" applyFont="1" applyFill="1" applyBorder="1" applyAlignment="1" applyProtection="1">
      <alignment horizontal="right" vertical="center" wrapText="1"/>
      <protection/>
    </xf>
    <xf numFmtId="0" fontId="14" fillId="7" borderId="7" xfId="0" applyFont="1" applyFill="1" applyBorder="1" applyAlignment="1" applyProtection="1">
      <alignment horizontal="center" wrapText="1"/>
      <protection/>
    </xf>
    <xf numFmtId="0" fontId="14" fillId="2" borderId="7" xfId="0" applyFont="1" applyFill="1" applyBorder="1" applyAlignment="1" applyProtection="1">
      <alignment horizontal="center" wrapText="1"/>
      <protection/>
    </xf>
    <xf numFmtId="0" fontId="14" fillId="0" borderId="0" xfId="0" applyFont="1" applyFill="1" applyBorder="1" applyAlignment="1" applyProtection="1">
      <alignment vertical="center" wrapText="1"/>
      <protection/>
    </xf>
    <xf numFmtId="0" fontId="14" fillId="6" borderId="5" xfId="0" applyFont="1" applyFill="1" applyBorder="1" applyAlignment="1" applyProtection="1">
      <alignment horizontal="center" vertical="center" wrapText="1"/>
      <protection/>
    </xf>
    <xf numFmtId="9" fontId="3" fillId="0" borderId="8" xfId="15" applyFont="1" applyFill="1" applyBorder="1" applyAlignment="1" applyProtection="1">
      <alignment horizontal="center"/>
      <protection/>
    </xf>
    <xf numFmtId="0" fontId="14" fillId="3" borderId="9" xfId="0"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0" fontId="3" fillId="0" borderId="0" xfId="0" applyFont="1" applyFill="1" applyBorder="1" applyProtection="1">
      <protection locked="0"/>
    </xf>
    <xf numFmtId="0" fontId="21" fillId="0" borderId="0" xfId="0" applyFont="1" applyFill="1" applyBorder="1" applyAlignment="1" applyProtection="1">
      <alignment horizontal="center" wrapText="1"/>
      <protection locked="0"/>
    </xf>
    <xf numFmtId="0" fontId="6" fillId="0" borderId="0" xfId="0" applyFont="1" applyProtection="1">
      <protection locked="0"/>
    </xf>
    <xf numFmtId="0" fontId="9" fillId="11" borderId="10" xfId="20" applyFont="1" applyFill="1" applyBorder="1" applyAlignment="1" applyProtection="1">
      <alignment horizontal="center" vertical="center"/>
      <protection locked="0"/>
    </xf>
    <xf numFmtId="49" fontId="5" fillId="2" borderId="5" xfId="21" applyFont="1" applyFill="1" applyBorder="1" applyAlignment="1" applyProtection="1">
      <alignment horizontal="center" vertical="center" wrapText="1"/>
      <protection locked="0"/>
    </xf>
    <xf numFmtId="0" fontId="12" fillId="2" borderId="11" xfId="0" applyNumberFormat="1" applyFont="1" applyFill="1" applyBorder="1" applyAlignment="1" applyProtection="1">
      <alignment horizontal="center" wrapText="1"/>
      <protection locked="0"/>
    </xf>
    <xf numFmtId="0" fontId="12" fillId="2" borderId="2" xfId="0" applyNumberFormat="1" applyFont="1" applyFill="1" applyBorder="1" applyAlignment="1" applyProtection="1">
      <alignment horizontal="center" wrapText="1"/>
      <protection locked="0"/>
    </xf>
    <xf numFmtId="0" fontId="12" fillId="2" borderId="12" xfId="0" applyNumberFormat="1" applyFont="1" applyFill="1" applyBorder="1" applyAlignment="1" applyProtection="1">
      <alignment horizontal="center" wrapText="1"/>
      <protection locked="0"/>
    </xf>
    <xf numFmtId="165" fontId="6" fillId="0" borderId="13" xfId="0" applyNumberFormat="1" applyFont="1" applyBorder="1" applyProtection="1">
      <protection locked="0"/>
    </xf>
    <xf numFmtId="165" fontId="6" fillId="0" borderId="0" xfId="0" applyNumberFormat="1" applyFont="1" applyBorder="1" applyProtection="1">
      <protection locked="0"/>
    </xf>
    <xf numFmtId="165" fontId="10" fillId="0" borderId="14" xfId="0" applyNumberFormat="1" applyFont="1" applyFill="1" applyBorder="1" applyAlignment="1" applyProtection="1">
      <alignment/>
      <protection locked="0"/>
    </xf>
    <xf numFmtId="165" fontId="10" fillId="0" borderId="10" xfId="0" applyNumberFormat="1" applyFont="1" applyFill="1" applyBorder="1" applyAlignment="1" applyProtection="1">
      <alignment/>
      <protection locked="0"/>
    </xf>
    <xf numFmtId="165" fontId="10" fillId="0" borderId="13" xfId="0" applyNumberFormat="1" applyFont="1" applyBorder="1" applyProtection="1">
      <protection locked="0"/>
    </xf>
    <xf numFmtId="165" fontId="10" fillId="0" borderId="14" xfId="0" applyNumberFormat="1" applyFont="1" applyBorder="1" applyProtection="1">
      <protection locked="0"/>
    </xf>
    <xf numFmtId="165" fontId="10" fillId="0" borderId="13" xfId="0" applyNumberFormat="1" applyFont="1" applyFill="1" applyBorder="1" applyAlignment="1" applyProtection="1">
      <alignment/>
      <protection locked="0"/>
    </xf>
    <xf numFmtId="0" fontId="10" fillId="0" borderId="0" xfId="0" applyFont="1" applyProtection="1">
      <protection locked="0"/>
    </xf>
    <xf numFmtId="165" fontId="6" fillId="0" borderId="14" xfId="0" applyNumberFormat="1" applyFont="1" applyFill="1" applyBorder="1" applyAlignment="1" applyProtection="1">
      <alignment horizontal="right"/>
      <protection locked="0"/>
    </xf>
    <xf numFmtId="165" fontId="6" fillId="0" borderId="10" xfId="0" applyNumberFormat="1" applyFont="1" applyFill="1" applyBorder="1" applyAlignment="1" applyProtection="1">
      <alignment horizontal="right"/>
      <protection locked="0"/>
    </xf>
    <xf numFmtId="165" fontId="6" fillId="0" borderId="13" xfId="0" applyNumberFormat="1" applyFont="1" applyFill="1" applyBorder="1" applyAlignment="1" applyProtection="1">
      <alignment horizontal="right"/>
      <protection locked="0"/>
    </xf>
    <xf numFmtId="165" fontId="6" fillId="0" borderId="14" xfId="31" applyNumberFormat="1" applyFont="1" applyFill="1" applyBorder="1" applyAlignment="1" applyProtection="1">
      <alignment horizontal="right"/>
      <protection locked="0"/>
    </xf>
    <xf numFmtId="165" fontId="6" fillId="0" borderId="0" xfId="0" applyNumberFormat="1" applyFont="1" applyFill="1" applyBorder="1" applyAlignment="1" applyProtection="1">
      <alignment horizontal="right"/>
      <protection locked="0"/>
    </xf>
    <xf numFmtId="165" fontId="6" fillId="0" borderId="0" xfId="31" applyNumberFormat="1" applyFont="1" applyFill="1" applyBorder="1" applyAlignment="1" applyProtection="1">
      <alignment horizontal="right"/>
      <protection locked="0"/>
    </xf>
    <xf numFmtId="0" fontId="6" fillId="0" borderId="0" xfId="0" applyFont="1" applyAlignment="1" applyProtection="1">
      <alignment horizontal="left"/>
      <protection locked="0"/>
    </xf>
    <xf numFmtId="165" fontId="6" fillId="0" borderId="10" xfId="0" applyNumberFormat="1" applyFont="1" applyBorder="1" applyProtection="1">
      <protection locked="0"/>
    </xf>
    <xf numFmtId="165" fontId="10" fillId="0" borderId="10" xfId="0" applyNumberFormat="1" applyFont="1" applyFill="1" applyBorder="1" applyAlignment="1" applyProtection="1">
      <alignment horizontal="left"/>
      <protection locked="0"/>
    </xf>
    <xf numFmtId="165" fontId="10" fillId="0" borderId="10" xfId="0" applyNumberFormat="1" applyFont="1" applyBorder="1" applyProtection="1">
      <protection locked="0"/>
    </xf>
    <xf numFmtId="165" fontId="13" fillId="0" borderId="0" xfId="0" applyNumberFormat="1" applyFont="1" applyAlignment="1" applyProtection="1">
      <alignment horizontal="right"/>
      <protection locked="0"/>
    </xf>
    <xf numFmtId="165" fontId="6" fillId="0" borderId="0" xfId="0" applyNumberFormat="1" applyFont="1" applyProtection="1">
      <protection locked="0"/>
    </xf>
    <xf numFmtId="165" fontId="6" fillId="0" borderId="0" xfId="15" applyNumberFormat="1" applyFont="1" applyProtection="1">
      <protection locked="0"/>
    </xf>
    <xf numFmtId="165" fontId="6" fillId="0" borderId="0" xfId="0" applyNumberFormat="1" applyFont="1" applyFill="1" applyProtection="1">
      <protection locked="0"/>
    </xf>
    <xf numFmtId="165" fontId="9" fillId="7" borderId="10" xfId="20" applyNumberFormat="1" applyFont="1" applyFill="1" applyBorder="1" applyAlignment="1" applyProtection="1">
      <alignment horizontal="center" vertical="center"/>
      <protection locked="0"/>
    </xf>
    <xf numFmtId="165" fontId="5" fillId="7" borderId="5" xfId="21" applyNumberFormat="1" applyFont="1" applyFill="1" applyBorder="1" applyAlignment="1" applyProtection="1">
      <alignment horizontal="center" vertical="center" wrapText="1"/>
      <protection locked="0"/>
    </xf>
    <xf numFmtId="165" fontId="12" fillId="7" borderId="11" xfId="0" applyNumberFormat="1" applyFont="1" applyFill="1" applyBorder="1" applyAlignment="1" applyProtection="1">
      <alignment horizontal="center" wrapText="1"/>
      <protection locked="0"/>
    </xf>
    <xf numFmtId="165" fontId="12" fillId="7" borderId="2" xfId="0" applyNumberFormat="1" applyFont="1" applyFill="1" applyBorder="1" applyAlignment="1" applyProtection="1">
      <alignment horizontal="center" wrapText="1"/>
      <protection locked="0"/>
    </xf>
    <xf numFmtId="165" fontId="12" fillId="7" borderId="12" xfId="0" applyNumberFormat="1" applyFont="1" applyFill="1" applyBorder="1" applyAlignment="1" applyProtection="1">
      <alignment horizontal="center" wrapText="1"/>
      <protection locked="0"/>
    </xf>
    <xf numFmtId="165" fontId="6" fillId="0" borderId="14" xfId="0" applyNumberFormat="1" applyFont="1" applyBorder="1" applyProtection="1">
      <protection locked="0"/>
    </xf>
    <xf numFmtId="165" fontId="6" fillId="0" borderId="10" xfId="25" applyNumberFormat="1" applyFont="1" applyBorder="1" applyAlignment="1" applyProtection="1">
      <alignment horizontal="left"/>
      <protection locked="0"/>
    </xf>
    <xf numFmtId="165" fontId="6" fillId="0" borderId="0" xfId="25" applyNumberFormat="1" applyFont="1" applyBorder="1" applyAlignment="1" applyProtection="1">
      <alignment horizontal="left"/>
      <protection locked="0"/>
    </xf>
    <xf numFmtId="165" fontId="6" fillId="0" borderId="0" xfId="0" applyNumberFormat="1" applyFont="1" applyAlignment="1" applyProtection="1">
      <alignment horizontal="left"/>
      <protection locked="0"/>
    </xf>
    <xf numFmtId="165" fontId="8" fillId="12" borderId="10" xfId="20" applyNumberFormat="1" applyFill="1" applyBorder="1" applyAlignment="1" applyProtection="1">
      <alignment horizontal="center" vertical="center"/>
      <protection locked="0"/>
    </xf>
    <xf numFmtId="165" fontId="5" fillId="12" borderId="5" xfId="21" applyNumberFormat="1" applyFont="1" applyFill="1" applyBorder="1" applyAlignment="1" applyProtection="1">
      <alignment horizontal="center" vertical="center" wrapText="1"/>
      <protection locked="0"/>
    </xf>
    <xf numFmtId="165" fontId="12" fillId="12" borderId="11" xfId="0" applyNumberFormat="1" applyFont="1" applyFill="1" applyBorder="1" applyAlignment="1" applyProtection="1">
      <alignment horizontal="center" wrapText="1"/>
      <protection locked="0"/>
    </xf>
    <xf numFmtId="165" fontId="12" fillId="12" borderId="2" xfId="0" applyNumberFormat="1" applyFont="1" applyFill="1" applyBorder="1" applyAlignment="1" applyProtection="1">
      <alignment horizontal="center" wrapText="1"/>
      <protection locked="0"/>
    </xf>
    <xf numFmtId="165" fontId="12" fillId="12" borderId="12" xfId="0" applyNumberFormat="1" applyFont="1" applyFill="1" applyBorder="1" applyAlignment="1" applyProtection="1">
      <alignment horizontal="center" wrapText="1"/>
      <protection locked="0"/>
    </xf>
    <xf numFmtId="0" fontId="3" fillId="3" borderId="2" xfId="0" applyFont="1" applyFill="1" applyBorder="1" applyProtection="1">
      <protection/>
    </xf>
    <xf numFmtId="164" fontId="3" fillId="3" borderId="2" xfId="0" applyNumberFormat="1" applyFont="1" applyFill="1" applyBorder="1" applyAlignment="1" applyProtection="1">
      <alignment horizontal="right"/>
      <protection/>
    </xf>
    <xf numFmtId="164" fontId="3" fillId="3" borderId="2" xfId="0" applyNumberFormat="1" applyFont="1" applyFill="1" applyBorder="1" applyAlignment="1" applyProtection="1">
      <alignment horizontal="right" wrapText="1"/>
      <protection/>
    </xf>
    <xf numFmtId="17"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horizontal="right" wrapText="1"/>
      <protection/>
    </xf>
    <xf numFmtId="0" fontId="3" fillId="0" borderId="15" xfId="0" applyFont="1" applyFill="1" applyBorder="1" applyAlignment="1" applyProtection="1">
      <alignment horizontal="right" wrapText="1"/>
      <protection/>
    </xf>
    <xf numFmtId="0" fontId="3" fillId="0" borderId="16" xfId="0" applyFont="1" applyFill="1" applyBorder="1" applyAlignment="1" applyProtection="1">
      <alignment horizontal="right" wrapText="1"/>
      <protection/>
    </xf>
    <xf numFmtId="0" fontId="3" fillId="10" borderId="2" xfId="0" applyFont="1" applyFill="1" applyBorder="1" applyAlignment="1" applyProtection="1">
      <alignment horizontal="right" wrapText="1"/>
      <protection/>
    </xf>
    <xf numFmtId="17" fontId="3" fillId="0" borderId="2" xfId="0" applyNumberFormat="1" applyFont="1" applyFill="1" applyBorder="1" applyAlignment="1" applyProtection="1">
      <alignment horizontal="right"/>
      <protection/>
    </xf>
    <xf numFmtId="0" fontId="3" fillId="6" borderId="2" xfId="0" applyFont="1" applyFill="1" applyBorder="1" applyAlignment="1" applyProtection="1">
      <alignment horizontal="right" wrapText="1"/>
      <protection/>
    </xf>
    <xf numFmtId="164" fontId="3" fillId="0" borderId="2" xfId="0" applyNumberFormat="1" applyFont="1" applyFill="1" applyBorder="1" applyAlignment="1" applyProtection="1">
      <alignment horizontal="right" vertical="center" wrapText="1"/>
      <protection/>
    </xf>
    <xf numFmtId="0" fontId="3" fillId="0" borderId="2" xfId="0" applyFont="1" applyFill="1" applyBorder="1" applyAlignment="1" applyProtection="1">
      <alignment horizontal="right"/>
      <protection/>
    </xf>
    <xf numFmtId="0" fontId="3" fillId="6" borderId="2" xfId="0" applyFont="1" applyFill="1" applyBorder="1" applyAlignment="1" applyProtection="1">
      <alignment horizontal="right"/>
      <protection/>
    </xf>
    <xf numFmtId="0" fontId="3" fillId="0" borderId="0" xfId="0" applyFont="1" applyFill="1" applyBorder="1" applyAlignment="1" applyProtection="1">
      <alignment horizontal="right"/>
      <protection/>
    </xf>
    <xf numFmtId="164" fontId="3" fillId="0" borderId="9" xfId="0" applyNumberFormat="1" applyFont="1" applyFill="1" applyBorder="1" applyAlignment="1" applyProtection="1">
      <alignment horizontal="right"/>
      <protection/>
    </xf>
    <xf numFmtId="164" fontId="14" fillId="3" borderId="9" xfId="0" applyNumberFormat="1" applyFont="1" applyFill="1" applyBorder="1" applyAlignment="1" applyProtection="1">
      <alignment horizontal="right" vertical="center"/>
      <protection/>
    </xf>
    <xf numFmtId="0" fontId="21" fillId="0" borderId="0" xfId="0" applyFont="1" applyFill="1" applyBorder="1" applyAlignment="1" applyProtection="1">
      <alignment horizontal="center" wrapText="1"/>
      <protection/>
    </xf>
    <xf numFmtId="0" fontId="3" fillId="5" borderId="5"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5" borderId="5" xfId="0" applyFont="1" applyFill="1" applyBorder="1" applyAlignment="1" applyProtection="1">
      <alignment horizontal="center" wrapText="1"/>
      <protection locked="0"/>
    </xf>
    <xf numFmtId="0" fontId="3" fillId="5" borderId="10" xfId="0" applyFont="1" applyFill="1" applyBorder="1" applyAlignment="1" applyProtection="1">
      <alignment horizontal="center" wrapText="1"/>
      <protection locked="0"/>
    </xf>
    <xf numFmtId="0" fontId="3" fillId="5" borderId="3" xfId="0" applyFont="1" applyFill="1" applyBorder="1" applyAlignment="1" applyProtection="1">
      <alignment horizontal="center" wrapText="1"/>
      <protection locked="0"/>
    </xf>
    <xf numFmtId="0" fontId="3" fillId="5" borderId="2"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wrapText="1"/>
      <protection/>
    </xf>
    <xf numFmtId="0" fontId="20" fillId="3" borderId="5" xfId="0" applyFont="1" applyFill="1" applyBorder="1" applyAlignment="1" applyProtection="1">
      <alignment horizontal="center"/>
      <protection/>
    </xf>
    <xf numFmtId="0" fontId="20" fillId="3" borderId="10" xfId="0" applyFont="1" applyFill="1" applyBorder="1" applyAlignment="1" applyProtection="1">
      <alignment horizontal="center"/>
      <protection/>
    </xf>
    <xf numFmtId="0" fontId="20" fillId="3" borderId="3" xfId="0" applyFont="1" applyFill="1" applyBorder="1" applyAlignment="1" applyProtection="1">
      <alignment horizontal="center"/>
      <protection/>
    </xf>
    <xf numFmtId="9" fontId="3" fillId="5" borderId="5" xfId="0" applyNumberFormat="1" applyFont="1" applyFill="1" applyBorder="1" applyAlignment="1" applyProtection="1">
      <alignment horizontal="center" wrapText="1"/>
      <protection locked="0"/>
    </xf>
    <xf numFmtId="9" fontId="3" fillId="5" borderId="10" xfId="0" applyNumberFormat="1" applyFont="1" applyFill="1" applyBorder="1" applyAlignment="1" applyProtection="1">
      <alignment horizontal="center" wrapText="1"/>
      <protection locked="0"/>
    </xf>
    <xf numFmtId="9" fontId="3" fillId="5" borderId="3" xfId="0" applyNumberFormat="1" applyFont="1" applyFill="1" applyBorder="1" applyAlignment="1" applyProtection="1">
      <alignment horizontal="center" wrapText="1"/>
      <protection locked="0"/>
    </xf>
    <xf numFmtId="164" fontId="3" fillId="5" borderId="5" xfId="0" applyNumberFormat="1" applyFont="1" applyFill="1" applyBorder="1" applyAlignment="1" applyProtection="1">
      <alignment horizontal="center" vertical="center" wrapText="1"/>
      <protection locked="0"/>
    </xf>
    <xf numFmtId="164" fontId="3" fillId="5" borderId="10" xfId="0" applyNumberFormat="1" applyFont="1" applyFill="1" applyBorder="1" applyAlignment="1" applyProtection="1">
      <alignment horizontal="center" vertical="center" wrapText="1"/>
      <protection locked="0"/>
    </xf>
    <xf numFmtId="164" fontId="3" fillId="5" borderId="3" xfId="0" applyNumberFormat="1"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wrapText="1"/>
      <protection locked="0"/>
    </xf>
    <xf numFmtId="165" fontId="21" fillId="0" borderId="0" xfId="0" applyNumberFormat="1" applyFont="1" applyFill="1" applyBorder="1" applyAlignment="1" applyProtection="1">
      <alignment horizontal="left" wrapText="1"/>
      <protection locked="0"/>
    </xf>
    <xf numFmtId="165" fontId="5" fillId="12" borderId="6" xfId="0" applyNumberFormat="1" applyFont="1" applyFill="1" applyBorder="1" applyAlignment="1" applyProtection="1">
      <alignment horizontal="center"/>
      <protection locked="0"/>
    </xf>
    <xf numFmtId="165" fontId="5" fillId="12" borderId="0" xfId="0" applyNumberFormat="1" applyFont="1" applyFill="1" applyBorder="1" applyAlignment="1" applyProtection="1">
      <alignment horizontal="center"/>
      <protection locked="0"/>
    </xf>
    <xf numFmtId="165" fontId="7" fillId="12" borderId="15" xfId="0" applyNumberFormat="1" applyFont="1" applyFill="1" applyBorder="1" applyAlignment="1" applyProtection="1">
      <alignment horizontal="center"/>
      <protection locked="0"/>
    </xf>
    <xf numFmtId="165" fontId="7" fillId="12" borderId="16" xfId="0" applyNumberFormat="1" applyFont="1" applyFill="1" applyBorder="1" applyAlignment="1" applyProtection="1">
      <alignment horizontal="center"/>
      <protection locked="0"/>
    </xf>
    <xf numFmtId="165" fontId="4" fillId="12" borderId="14" xfId="0" applyNumberFormat="1" applyFont="1" applyFill="1" applyBorder="1" applyAlignment="1" applyProtection="1">
      <alignment horizontal="center" vertical="center"/>
      <protection locked="0"/>
    </xf>
    <xf numFmtId="165" fontId="4" fillId="12" borderId="10" xfId="0" applyNumberFormat="1" applyFont="1" applyFill="1" applyBorder="1" applyAlignment="1" applyProtection="1">
      <alignment horizontal="center" vertical="center"/>
      <protection locked="0"/>
    </xf>
    <xf numFmtId="165" fontId="4" fillId="12" borderId="13" xfId="0" applyNumberFormat="1" applyFont="1" applyFill="1" applyBorder="1" applyAlignment="1" applyProtection="1">
      <alignment horizontal="center" vertical="center"/>
      <protection locked="0"/>
    </xf>
    <xf numFmtId="165" fontId="4" fillId="12" borderId="17" xfId="0" applyNumberFormat="1" applyFont="1" applyFill="1" applyBorder="1" applyAlignment="1" applyProtection="1">
      <alignment horizontal="center" vertical="center"/>
      <protection locked="0"/>
    </xf>
    <xf numFmtId="165" fontId="4" fillId="12" borderId="18" xfId="0" applyNumberFormat="1" applyFont="1" applyFill="1" applyBorder="1" applyAlignment="1" applyProtection="1">
      <alignment horizontal="center" vertical="center"/>
      <protection locked="0"/>
    </xf>
    <xf numFmtId="165" fontId="4" fillId="12" borderId="19" xfId="0" applyNumberFormat="1" applyFont="1" applyFill="1" applyBorder="1" applyAlignment="1" applyProtection="1">
      <alignment horizontal="center" vertical="center"/>
      <protection locked="0"/>
    </xf>
    <xf numFmtId="165" fontId="5" fillId="7" borderId="6" xfId="0" applyNumberFormat="1" applyFont="1" applyFill="1" applyBorder="1" applyAlignment="1" applyProtection="1">
      <alignment horizontal="center"/>
      <protection locked="0"/>
    </xf>
    <xf numFmtId="165" fontId="5" fillId="7" borderId="0" xfId="0" applyNumberFormat="1" applyFont="1" applyFill="1" applyBorder="1" applyAlignment="1" applyProtection="1">
      <alignment horizontal="center"/>
      <protection locked="0"/>
    </xf>
    <xf numFmtId="165" fontId="7" fillId="7" borderId="15" xfId="0" applyNumberFormat="1" applyFont="1" applyFill="1" applyBorder="1" applyAlignment="1" applyProtection="1">
      <alignment horizontal="center"/>
      <protection locked="0"/>
    </xf>
    <xf numFmtId="165" fontId="7" fillId="7" borderId="16" xfId="0" applyNumberFormat="1" applyFont="1" applyFill="1" applyBorder="1" applyAlignment="1" applyProtection="1">
      <alignment horizontal="center"/>
      <protection locked="0"/>
    </xf>
    <xf numFmtId="165" fontId="4" fillId="7" borderId="14" xfId="0" applyNumberFormat="1" applyFont="1" applyFill="1" applyBorder="1" applyAlignment="1" applyProtection="1">
      <alignment horizontal="center" vertical="center"/>
      <protection locked="0"/>
    </xf>
    <xf numFmtId="165" fontId="4" fillId="7" borderId="10" xfId="0" applyNumberFormat="1" applyFont="1" applyFill="1" applyBorder="1" applyAlignment="1" applyProtection="1">
      <alignment horizontal="center" vertical="center"/>
      <protection locked="0"/>
    </xf>
    <xf numFmtId="165" fontId="4" fillId="7" borderId="13" xfId="0" applyNumberFormat="1" applyFont="1" applyFill="1" applyBorder="1" applyAlignment="1" applyProtection="1">
      <alignment horizontal="center" vertical="center"/>
      <protection locked="0"/>
    </xf>
    <xf numFmtId="49" fontId="5" fillId="13" borderId="6" xfId="0" applyNumberFormat="1" applyFont="1" applyFill="1" applyBorder="1" applyAlignment="1" applyProtection="1">
      <alignment horizontal="center"/>
      <protection locked="0"/>
    </xf>
    <xf numFmtId="49" fontId="5" fillId="13" borderId="0" xfId="0" applyNumberFormat="1" applyFont="1" applyFill="1" applyBorder="1" applyAlignment="1" applyProtection="1">
      <alignment horizontal="center"/>
      <protection locked="0"/>
    </xf>
    <xf numFmtId="49" fontId="7" fillId="13" borderId="15" xfId="0" applyNumberFormat="1" applyFont="1" applyFill="1" applyBorder="1" applyAlignment="1" applyProtection="1">
      <alignment horizontal="center"/>
      <protection locked="0"/>
    </xf>
    <xf numFmtId="49" fontId="7" fillId="13" borderId="16"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vertical="center"/>
      <protection locked="0"/>
    </xf>
    <xf numFmtId="0" fontId="4" fillId="11" borderId="18" xfId="0" applyFont="1" applyFill="1" applyBorder="1" applyAlignment="1" applyProtection="1">
      <alignment horizontal="center" vertical="center"/>
      <protection locked="0"/>
    </xf>
    <xf numFmtId="0" fontId="4" fillId="11" borderId="19" xfId="0" applyFont="1" applyFill="1" applyBorder="1" applyAlignment="1" applyProtection="1">
      <alignment horizontal="center" vertical="center"/>
      <protection locked="0"/>
    </xf>
    <xf numFmtId="0" fontId="4" fillId="11" borderId="14" xfId="0" applyFont="1" applyFill="1" applyBorder="1" applyAlignment="1" applyProtection="1">
      <alignment horizontal="center" vertical="center"/>
      <protection locked="0"/>
    </xf>
    <xf numFmtId="0" fontId="4" fillId="11" borderId="10" xfId="0" applyFont="1" applyFill="1" applyBorder="1" applyAlignment="1" applyProtection="1">
      <alignment horizontal="center" vertical="center"/>
      <protection locked="0"/>
    </xf>
    <xf numFmtId="0" fontId="4" fillId="11" borderId="13" xfId="0" applyFont="1" applyFill="1" applyBorder="1" applyAlignment="1" applyProtection="1">
      <alignment horizontal="center" vertical="center"/>
      <protection locked="0"/>
    </xf>
    <xf numFmtId="0" fontId="21"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xf>
  </cellXfs>
  <cellStyles count="18">
    <cellStyle name="Normal" xfId="0"/>
    <cellStyle name="Percent" xfId="15"/>
    <cellStyle name="Currency" xfId="16"/>
    <cellStyle name="Currency [0]" xfId="17"/>
    <cellStyle name="Comma" xfId="18"/>
    <cellStyle name="Comma [0]" xfId="19"/>
    <cellStyle name="Hyperlink" xfId="20"/>
    <cellStyle name="All centred" xfId="21"/>
    <cellStyle name="Normal (2nd indent)" xfId="22"/>
    <cellStyle name="Normal 2" xfId="23"/>
    <cellStyle name="Bold Heading" xfId="24"/>
    <cellStyle name="Normal 3" xfId="25"/>
    <cellStyle name="Centre" xfId="26"/>
    <cellStyle name="Normal Bold" xfId="27"/>
    <cellStyle name="Footnote" xfId="28"/>
    <cellStyle name="Right align" xfId="29"/>
    <cellStyle name="Normal 4" xfId="30"/>
    <cellStyle name="Normal 5" xfId="31"/>
  </cellStyles>
  <dxfs count="1">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4BA89D"/>
      <rgbColor rgb="00A5AAB0"/>
      <rgbColor rgb="0000241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cso.ie/en/statistics/prices/wholesalepriceindex/" TargetMode="External" /><Relationship Id="rId2" Type="http://schemas.openxmlformats.org/officeDocument/2006/relationships/hyperlink" Target="https://www.cso.ie/en/statistics/prices/wholesalepriceindex/" TargetMode="External" /><Relationship Id="rId3" Type="http://schemas.openxmlformats.org/officeDocument/2006/relationships/hyperlink" Target="https://www.cso.ie/en/statistics/prices/archive/releasearchive2022/"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workbookViewId="0" topLeftCell="A1">
      <selection activeCell="B20" sqref="B20:H20"/>
    </sheetView>
  </sheetViews>
  <sheetFormatPr defaultColWidth="9.140625" defaultRowHeight="15"/>
  <cols>
    <col min="1" max="1" width="30.8515625" style="36" customWidth="1"/>
    <col min="2" max="29" width="13.421875" style="36" customWidth="1"/>
    <col min="30" max="16384" width="8.7109375" style="36" customWidth="1"/>
  </cols>
  <sheetData>
    <row r="1" spans="1:10" ht="125" customHeight="1">
      <c r="A1" s="179" t="s">
        <v>87</v>
      </c>
      <c r="B1" s="179"/>
      <c r="C1" s="179"/>
      <c r="D1" s="179"/>
      <c r="E1" s="179"/>
      <c r="F1" s="179"/>
      <c r="G1" s="179"/>
      <c r="H1" s="179"/>
      <c r="J1" s="89" t="s">
        <v>86</v>
      </c>
    </row>
    <row r="3" spans="1:8" ht="15.5">
      <c r="A3" s="188" t="s">
        <v>78</v>
      </c>
      <c r="B3" s="189"/>
      <c r="C3" s="189"/>
      <c r="D3" s="189"/>
      <c r="E3" s="189"/>
      <c r="F3" s="189"/>
      <c r="G3" s="189"/>
      <c r="H3" s="190"/>
    </row>
    <row r="4" spans="1:8" ht="15">
      <c r="A4" s="90" t="s">
        <v>30</v>
      </c>
      <c r="B4" s="180"/>
      <c r="C4" s="181"/>
      <c r="D4" s="181"/>
      <c r="E4" s="181"/>
      <c r="F4" s="181"/>
      <c r="G4" s="181"/>
      <c r="H4" s="182"/>
    </row>
    <row r="5" spans="1:8" ht="15">
      <c r="A5" s="91"/>
      <c r="B5" s="92"/>
      <c r="C5" s="92"/>
      <c r="D5" s="92"/>
      <c r="E5" s="92"/>
      <c r="F5" s="92"/>
      <c r="G5" s="92"/>
      <c r="H5" s="93"/>
    </row>
    <row r="6" spans="1:8" ht="15">
      <c r="A6" s="90" t="s">
        <v>31</v>
      </c>
      <c r="B6" s="180"/>
      <c r="C6" s="181"/>
      <c r="D6" s="181"/>
      <c r="E6" s="181"/>
      <c r="F6" s="181"/>
      <c r="G6" s="181"/>
      <c r="H6" s="182"/>
    </row>
    <row r="7" spans="1:8" ht="15">
      <c r="A7" s="91"/>
      <c r="B7" s="94"/>
      <c r="C7" s="94"/>
      <c r="D7" s="94"/>
      <c r="E7" s="94"/>
      <c r="F7" s="94"/>
      <c r="G7" s="94"/>
      <c r="H7" s="95"/>
    </row>
    <row r="8" spans="1:8" ht="15">
      <c r="A8" s="90" t="s">
        <v>32</v>
      </c>
      <c r="B8" s="186"/>
      <c r="C8" s="186"/>
      <c r="D8" s="186"/>
      <c r="E8" s="186"/>
      <c r="F8" s="186"/>
      <c r="G8" s="186"/>
      <c r="H8" s="186"/>
    </row>
    <row r="9" spans="1:8" ht="15">
      <c r="A9" s="91"/>
      <c r="B9" s="94"/>
      <c r="C9" s="94"/>
      <c r="D9" s="94"/>
      <c r="E9" s="94"/>
      <c r="F9" s="94"/>
      <c r="G9" s="94"/>
      <c r="H9" s="95"/>
    </row>
    <row r="10" spans="1:8" ht="15">
      <c r="A10" s="90" t="s">
        <v>33</v>
      </c>
      <c r="B10" s="186"/>
      <c r="C10" s="186"/>
      <c r="D10" s="186"/>
      <c r="E10" s="186"/>
      <c r="F10" s="186"/>
      <c r="G10" s="186"/>
      <c r="H10" s="186"/>
    </row>
    <row r="11" spans="1:8" ht="15">
      <c r="A11" s="91"/>
      <c r="B11" s="94"/>
      <c r="C11" s="94"/>
      <c r="D11" s="94"/>
      <c r="E11" s="94"/>
      <c r="F11" s="94"/>
      <c r="G11" s="94"/>
      <c r="H11" s="95"/>
    </row>
    <row r="12" spans="1:8" ht="15">
      <c r="A12" s="90" t="s">
        <v>63</v>
      </c>
      <c r="B12" s="194"/>
      <c r="C12" s="195"/>
      <c r="D12" s="195"/>
      <c r="E12" s="195"/>
      <c r="F12" s="195"/>
      <c r="G12" s="195"/>
      <c r="H12" s="196"/>
    </row>
    <row r="13" spans="1:8" ht="15">
      <c r="A13" s="91"/>
      <c r="B13" s="96"/>
      <c r="C13" s="96"/>
      <c r="D13" s="96"/>
      <c r="E13" s="96"/>
      <c r="F13" s="96"/>
      <c r="G13" s="96"/>
      <c r="H13" s="97"/>
    </row>
    <row r="14" spans="1:8" ht="15">
      <c r="A14" s="90" t="s">
        <v>56</v>
      </c>
      <c r="B14" s="197"/>
      <c r="C14" s="197"/>
      <c r="D14" s="197"/>
      <c r="E14" s="197"/>
      <c r="F14" s="197"/>
      <c r="G14" s="197"/>
      <c r="H14" s="197"/>
    </row>
    <row r="15" spans="1:8" ht="15">
      <c r="A15" s="91"/>
      <c r="B15" s="96"/>
      <c r="C15" s="96"/>
      <c r="D15" s="96"/>
      <c r="E15" s="96"/>
      <c r="F15" s="96"/>
      <c r="G15" s="96"/>
      <c r="H15" s="97"/>
    </row>
    <row r="16" spans="1:8" ht="15">
      <c r="A16" s="90" t="s">
        <v>55</v>
      </c>
      <c r="B16" s="197"/>
      <c r="C16" s="197"/>
      <c r="D16" s="197"/>
      <c r="E16" s="197"/>
      <c r="F16" s="197"/>
      <c r="G16" s="197"/>
      <c r="H16" s="197"/>
    </row>
    <row r="17" spans="1:8" ht="15">
      <c r="A17" s="91"/>
      <c r="H17" s="98"/>
    </row>
    <row r="18" spans="1:8" ht="29">
      <c r="A18" s="90" t="s">
        <v>95</v>
      </c>
      <c r="B18" s="183"/>
      <c r="C18" s="184"/>
      <c r="D18" s="184"/>
      <c r="E18" s="184"/>
      <c r="F18" s="184"/>
      <c r="G18" s="184"/>
      <c r="H18" s="185"/>
    </row>
    <row r="19" spans="1:8" ht="15">
      <c r="A19" s="91"/>
      <c r="H19" s="98"/>
    </row>
    <row r="20" spans="1:8" ht="15">
      <c r="A20" s="90" t="s">
        <v>57</v>
      </c>
      <c r="B20" s="191">
        <v>0.7</v>
      </c>
      <c r="C20" s="192"/>
      <c r="D20" s="192"/>
      <c r="E20" s="192"/>
      <c r="F20" s="192"/>
      <c r="G20" s="192"/>
      <c r="H20" s="193"/>
    </row>
    <row r="22" spans="1:26" ht="15">
      <c r="A22" s="99" t="s">
        <v>62</v>
      </c>
      <c r="B22" s="100" t="str">
        <f>IF('Material Price Inflation '!C10=0,"",'Material Price Inflation '!C10)</f>
        <v/>
      </c>
      <c r="C22" s="100" t="str">
        <f>IF('Material Price Inflation '!D10=0,"",'Material Price Inflation '!D10)</f>
        <v/>
      </c>
      <c r="D22" s="100" t="str">
        <f>IF('Material Price Inflation '!E10=0,"",'Material Price Inflation '!E10)</f>
        <v/>
      </c>
      <c r="E22" s="100" t="str">
        <f>IF('Material Price Inflation '!F10=0,"",'Material Price Inflation '!F10)</f>
        <v/>
      </c>
      <c r="F22" s="100" t="str">
        <f>IF('Material Price Inflation '!G10=0,"",'Material Price Inflation '!G10)</f>
        <v/>
      </c>
      <c r="G22" s="100" t="str">
        <f>IF('Material Price Inflation '!H10=0,"",'Material Price Inflation '!H10)</f>
        <v/>
      </c>
      <c r="H22" s="100" t="str">
        <f>IF('Material Price Inflation '!I10=0,"",'Material Price Inflation '!I10)</f>
        <v/>
      </c>
      <c r="I22" s="100" t="str">
        <f>IF('Material Price Inflation '!J10=0,"",'Material Price Inflation '!J10)</f>
        <v/>
      </c>
      <c r="J22" s="100" t="str">
        <f>IF('Material Price Inflation '!K10=0,"",'Material Price Inflation '!K10)</f>
        <v/>
      </c>
      <c r="K22" s="100" t="str">
        <f>IF('Material Price Inflation '!L10=0,"",'Material Price Inflation '!L10)</f>
        <v/>
      </c>
      <c r="L22" s="100" t="str">
        <f>IF('Material Price Inflation '!M10=0,"",'Material Price Inflation '!M10)</f>
        <v/>
      </c>
      <c r="M22" s="100" t="str">
        <f>IF('Material Price Inflation '!N10=0,"",'Material Price Inflation '!N10)</f>
        <v/>
      </c>
      <c r="N22" s="100" t="str">
        <f>IF('Material Price Inflation '!O10=0,"",'Material Price Inflation '!O10)</f>
        <v/>
      </c>
      <c r="O22" s="100" t="str">
        <f>IF('Material Price Inflation '!P10=0,"",'Material Price Inflation '!P10)</f>
        <v/>
      </c>
      <c r="P22" s="100" t="str">
        <f>IF('Material Price Inflation '!Q10=0,"",'Material Price Inflation '!Q10)</f>
        <v/>
      </c>
      <c r="Q22" s="100" t="str">
        <f>IF('Material Price Inflation '!R10=0,"",'Material Price Inflation '!R10)</f>
        <v/>
      </c>
      <c r="R22" s="100" t="str">
        <f>IF('Material Price Inflation '!S10=0,"",'Material Price Inflation '!S10)</f>
        <v/>
      </c>
      <c r="S22" s="100" t="str">
        <f>IF('Material Price Inflation '!T10=0,"",'Material Price Inflation '!T10)</f>
        <v/>
      </c>
      <c r="T22" s="100" t="str">
        <f>IF('Material Price Inflation '!U10=0,"",'Material Price Inflation '!U10)</f>
        <v/>
      </c>
      <c r="U22" s="100" t="str">
        <f>IF('Material Price Inflation '!V10=0,"",'Material Price Inflation '!V10)</f>
        <v/>
      </c>
      <c r="V22" s="100" t="str">
        <f>IF('Material Price Inflation '!W10=0,"",'Material Price Inflation '!W10)</f>
        <v/>
      </c>
      <c r="W22" s="100" t="str">
        <f>IF('Material Price Inflation '!X10=0,"",'Material Price Inflation '!X10)</f>
        <v/>
      </c>
      <c r="X22" s="100" t="str">
        <f>IF('Material Price Inflation '!Y10=0,"",'Material Price Inflation '!Y10)</f>
        <v/>
      </c>
      <c r="Y22" s="100" t="str">
        <f>IF('Material Price Inflation '!Z10=0,"",'Material Price Inflation '!Z10)</f>
        <v/>
      </c>
      <c r="Z22" s="187" t="s">
        <v>88</v>
      </c>
    </row>
    <row r="23" spans="1:26" ht="15">
      <c r="A23" s="99" t="s">
        <v>25</v>
      </c>
      <c r="B23" s="64" t="str">
        <f>IF('Material Price Inflation '!C$11=0,"",'Material Price Inflation '!C$11)</f>
        <v/>
      </c>
      <c r="C23" s="64" t="str">
        <f>IF('Material Price Inflation '!D$11=0,"",'Material Price Inflation '!D$11)</f>
        <v/>
      </c>
      <c r="D23" s="64" t="str">
        <f>IF('Material Price Inflation '!E$11=0,"",'Material Price Inflation '!E$11)</f>
        <v/>
      </c>
      <c r="E23" s="64" t="str">
        <f>IF('Material Price Inflation '!F$11=0,"",'Material Price Inflation '!F$11)</f>
        <v/>
      </c>
      <c r="F23" s="64" t="str">
        <f>IF('Material Price Inflation '!G$11=0,"",'Material Price Inflation '!G$11)</f>
        <v/>
      </c>
      <c r="G23" s="64" t="str">
        <f>IF('Material Price Inflation '!H$11=0,"",'Material Price Inflation '!H$11)</f>
        <v/>
      </c>
      <c r="H23" s="64" t="str">
        <f>IF('Material Price Inflation '!I$11=0,"",'Material Price Inflation '!I$11)</f>
        <v/>
      </c>
      <c r="I23" s="64" t="str">
        <f>IF('Material Price Inflation '!J$11=0,"",'Material Price Inflation '!J$11)</f>
        <v/>
      </c>
      <c r="J23" s="64" t="str">
        <f>IF('Material Price Inflation '!K$11=0,"",'Material Price Inflation '!K$11)</f>
        <v/>
      </c>
      <c r="K23" s="64" t="str">
        <f>IF('Material Price Inflation '!L$11=0,"",'Material Price Inflation '!L$11)</f>
        <v/>
      </c>
      <c r="L23" s="64" t="str">
        <f>IF('Material Price Inflation '!M$11=0,"",'Material Price Inflation '!M$11)</f>
        <v/>
      </c>
      <c r="M23" s="64" t="str">
        <f>IF('Material Price Inflation '!N$11=0,"",'Material Price Inflation '!N$11)</f>
        <v/>
      </c>
      <c r="N23" s="64" t="str">
        <f>IF('Material Price Inflation '!O$11=0,"",'Material Price Inflation '!O$11)</f>
        <v/>
      </c>
      <c r="O23" s="64" t="str">
        <f>IF('Material Price Inflation '!P$11=0,"",'Material Price Inflation '!P$11)</f>
        <v/>
      </c>
      <c r="P23" s="64" t="str">
        <f>IF('Material Price Inflation '!Q$11=0,"",'Material Price Inflation '!Q$11)</f>
        <v/>
      </c>
      <c r="Q23" s="64" t="str">
        <f>IF('Material Price Inflation '!R$11=0,"",'Material Price Inflation '!R$11)</f>
        <v/>
      </c>
      <c r="R23" s="64" t="str">
        <f>IF('Material Price Inflation '!S$11=0,"",'Material Price Inflation '!S$11)</f>
        <v/>
      </c>
      <c r="S23" s="64" t="str">
        <f>IF('Material Price Inflation '!T$11=0,"",'Material Price Inflation '!T$11)</f>
        <v/>
      </c>
      <c r="T23" s="64" t="str">
        <f>IF('Material Price Inflation '!U$11=0,"",'Material Price Inflation '!U$11)</f>
        <v/>
      </c>
      <c r="U23" s="64" t="str">
        <f>IF('Material Price Inflation '!V$11=0,"",'Material Price Inflation '!V$11)</f>
        <v/>
      </c>
      <c r="V23" s="64" t="str">
        <f>IF('Material Price Inflation '!W$11=0,"",'Material Price Inflation '!W$11)</f>
        <v/>
      </c>
      <c r="W23" s="64" t="str">
        <f>IF('Material Price Inflation '!X$11=0,"",'Material Price Inflation '!X$11)</f>
        <v/>
      </c>
      <c r="X23" s="64" t="str">
        <f>IF('Material Price Inflation '!Y$11=0,"",'Material Price Inflation '!Y$11)</f>
        <v/>
      </c>
      <c r="Y23" s="64" t="str">
        <f>IF('Material Price Inflation '!Z$11=0,"",'Material Price Inflation '!Z$11)</f>
        <v/>
      </c>
      <c r="Z23" s="187"/>
    </row>
    <row r="24" spans="1:26" ht="15">
      <c r="A24" s="101" t="s">
        <v>41</v>
      </c>
      <c r="B24" s="164">
        <f>'Material Price Inflation '!C$12</f>
        <v>0</v>
      </c>
      <c r="C24" s="164">
        <f>'Material Price Inflation '!D$12</f>
        <v>0</v>
      </c>
      <c r="D24" s="164">
        <f>'Material Price Inflation '!E$12</f>
        <v>0</v>
      </c>
      <c r="E24" s="164">
        <f>'Material Price Inflation '!F$12</f>
        <v>0</v>
      </c>
      <c r="F24" s="164">
        <f>'Material Price Inflation '!G$12</f>
        <v>0</v>
      </c>
      <c r="G24" s="164">
        <f>'Material Price Inflation '!H$12</f>
        <v>0</v>
      </c>
      <c r="H24" s="164">
        <f>'Material Price Inflation '!I$12</f>
        <v>0</v>
      </c>
      <c r="I24" s="164">
        <f>'Material Price Inflation '!J$12</f>
        <v>0</v>
      </c>
      <c r="J24" s="164">
        <f>'Material Price Inflation '!K$12</f>
        <v>0</v>
      </c>
      <c r="K24" s="164">
        <f>'Material Price Inflation '!L$12</f>
        <v>0</v>
      </c>
      <c r="L24" s="164">
        <f>'Material Price Inflation '!M$12</f>
        <v>0</v>
      </c>
      <c r="M24" s="164">
        <f>'Material Price Inflation '!N$12</f>
        <v>0</v>
      </c>
      <c r="N24" s="164">
        <f>'Material Price Inflation '!O$12</f>
        <v>0</v>
      </c>
      <c r="O24" s="164">
        <f>'Material Price Inflation '!P$12</f>
        <v>0</v>
      </c>
      <c r="P24" s="164">
        <f>'Material Price Inflation '!Q$12</f>
        <v>0</v>
      </c>
      <c r="Q24" s="164">
        <f>'Material Price Inflation '!R$12</f>
        <v>0</v>
      </c>
      <c r="R24" s="164">
        <f>'Material Price Inflation '!S$12</f>
        <v>0</v>
      </c>
      <c r="S24" s="164">
        <f>'Material Price Inflation '!T$12</f>
        <v>0</v>
      </c>
      <c r="T24" s="164">
        <f>'Material Price Inflation '!U$12</f>
        <v>0</v>
      </c>
      <c r="U24" s="164">
        <f>'Material Price Inflation '!V$12</f>
        <v>0</v>
      </c>
      <c r="V24" s="164">
        <f>'Material Price Inflation '!W$12</f>
        <v>0</v>
      </c>
      <c r="W24" s="164">
        <f>'Material Price Inflation '!X$12</f>
        <v>0</v>
      </c>
      <c r="X24" s="164">
        <f>'Material Price Inflation '!Y$12</f>
        <v>0</v>
      </c>
      <c r="Y24" s="164">
        <f>'Material Price Inflation '!Z$12</f>
        <v>0</v>
      </c>
      <c r="Z24" s="165">
        <f>SUM($B$24:$Y$24)</f>
        <v>0</v>
      </c>
    </row>
    <row r="25" spans="1:26" ht="15">
      <c r="A25" s="102" t="s">
        <v>34</v>
      </c>
      <c r="B25" s="164">
        <f>'Material Price Inflation '!C$14</f>
        <v>0</v>
      </c>
      <c r="C25" s="164">
        <f>'Material Price Inflation '!D$14</f>
        <v>0</v>
      </c>
      <c r="D25" s="164">
        <f>'Material Price Inflation '!E$14</f>
        <v>0</v>
      </c>
      <c r="E25" s="164">
        <f>'Material Price Inflation '!F$14</f>
        <v>0</v>
      </c>
      <c r="F25" s="164">
        <f>'Material Price Inflation '!G$14</f>
        <v>0</v>
      </c>
      <c r="G25" s="164">
        <f>'Material Price Inflation '!H$14</f>
        <v>0</v>
      </c>
      <c r="H25" s="164">
        <f>'Material Price Inflation '!I$14</f>
        <v>0</v>
      </c>
      <c r="I25" s="164">
        <f>'Material Price Inflation '!J$14</f>
        <v>0</v>
      </c>
      <c r="J25" s="164">
        <f>'Material Price Inflation '!K$14</f>
        <v>0</v>
      </c>
      <c r="K25" s="164">
        <f>'Material Price Inflation '!L$14</f>
        <v>0</v>
      </c>
      <c r="L25" s="164">
        <f>'Material Price Inflation '!M$14</f>
        <v>0</v>
      </c>
      <c r="M25" s="164">
        <f>'Material Price Inflation '!N$14</f>
        <v>0</v>
      </c>
      <c r="N25" s="164">
        <f>'Material Price Inflation '!O$14</f>
        <v>0</v>
      </c>
      <c r="O25" s="164">
        <f>'Material Price Inflation '!P$14</f>
        <v>0</v>
      </c>
      <c r="P25" s="164">
        <f>'Material Price Inflation '!Q$14</f>
        <v>0</v>
      </c>
      <c r="Q25" s="164">
        <f>'Material Price Inflation '!R$14</f>
        <v>0</v>
      </c>
      <c r="R25" s="164">
        <f>'Material Price Inflation '!S$14</f>
        <v>0</v>
      </c>
      <c r="S25" s="164">
        <f>'Material Price Inflation '!T$14</f>
        <v>0</v>
      </c>
      <c r="T25" s="164">
        <f>'Material Price Inflation '!U$14</f>
        <v>0</v>
      </c>
      <c r="U25" s="164">
        <f>'Material Price Inflation '!V$14</f>
        <v>0</v>
      </c>
      <c r="V25" s="164">
        <f>'Material Price Inflation '!W$14</f>
        <v>0</v>
      </c>
      <c r="W25" s="164">
        <f>'Material Price Inflation '!X$14</f>
        <v>0</v>
      </c>
      <c r="X25" s="164">
        <f>'Material Price Inflation '!Y$14</f>
        <v>0</v>
      </c>
      <c r="Y25" s="164">
        <f>'Material Price Inflation '!Z$14</f>
        <v>0</v>
      </c>
      <c r="Z25" s="165">
        <f>SUM($B$25:$Y$25)</f>
        <v>0</v>
      </c>
    </row>
    <row r="26" spans="2:26" ht="15">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7"/>
    </row>
    <row r="27" spans="1:26" ht="15">
      <c r="A27" s="103" t="s">
        <v>35</v>
      </c>
      <c r="B27" s="168"/>
      <c r="C27" s="169"/>
      <c r="D27" s="166"/>
      <c r="E27" s="166"/>
      <c r="F27" s="166"/>
      <c r="G27" s="166"/>
      <c r="H27" s="166"/>
      <c r="I27" s="166"/>
      <c r="J27" s="166"/>
      <c r="K27" s="166"/>
      <c r="L27" s="166"/>
      <c r="M27" s="166"/>
      <c r="N27" s="166"/>
      <c r="O27" s="166"/>
      <c r="P27" s="166"/>
      <c r="Q27" s="166"/>
      <c r="R27" s="166"/>
      <c r="S27" s="166"/>
      <c r="T27" s="166"/>
      <c r="U27" s="166"/>
      <c r="V27" s="166"/>
      <c r="W27" s="166"/>
      <c r="X27" s="166"/>
      <c r="Y27" s="166"/>
      <c r="Z27" s="167"/>
    </row>
    <row r="28" spans="1:26" ht="15">
      <c r="A28" s="104"/>
      <c r="B28" s="170"/>
      <c r="C28" s="170"/>
      <c r="D28" s="171"/>
      <c r="E28" s="171"/>
      <c r="F28" s="171"/>
      <c r="G28" s="171"/>
      <c r="H28" s="171"/>
      <c r="I28" s="171"/>
      <c r="J28" s="171"/>
      <c r="K28" s="171"/>
      <c r="L28" s="171"/>
      <c r="M28" s="171"/>
      <c r="N28" s="171"/>
      <c r="O28" s="171"/>
      <c r="P28" s="171"/>
      <c r="Q28" s="171"/>
      <c r="R28" s="171"/>
      <c r="S28" s="171"/>
      <c r="T28" s="171"/>
      <c r="U28" s="171"/>
      <c r="V28" s="171"/>
      <c r="W28" s="171"/>
      <c r="X28" s="171"/>
      <c r="Y28" s="171"/>
      <c r="Z28" s="172"/>
    </row>
    <row r="29" spans="1:26" s="106" customFormat="1" ht="28.5" customHeight="1">
      <c r="A29" s="105" t="s">
        <v>81</v>
      </c>
      <c r="B29" s="173">
        <f>'Material Price Inflation '!C$20</f>
        <v>0</v>
      </c>
      <c r="C29" s="173">
        <f>'Material Price Inflation '!D$20</f>
        <v>0</v>
      </c>
      <c r="D29" s="173">
        <f>'Material Price Inflation '!E$20</f>
        <v>0</v>
      </c>
      <c r="E29" s="173">
        <f>'Material Price Inflation '!F$20</f>
        <v>0</v>
      </c>
      <c r="F29" s="173">
        <f>'Material Price Inflation '!G$20</f>
        <v>0</v>
      </c>
      <c r="G29" s="173">
        <f>'Material Price Inflation '!H$20</f>
        <v>0</v>
      </c>
      <c r="H29" s="173">
        <f>'Material Price Inflation '!I$20</f>
        <v>0</v>
      </c>
      <c r="I29" s="173">
        <f>'Material Price Inflation '!J$20</f>
        <v>0</v>
      </c>
      <c r="J29" s="173">
        <f>'Material Price Inflation '!K$20</f>
        <v>0</v>
      </c>
      <c r="K29" s="173">
        <f>'Material Price Inflation '!L$20</f>
        <v>0</v>
      </c>
      <c r="L29" s="173">
        <f>'Material Price Inflation '!M$20</f>
        <v>0</v>
      </c>
      <c r="M29" s="173">
        <f>'Material Price Inflation '!N$20</f>
        <v>0</v>
      </c>
      <c r="N29" s="173">
        <f>'Material Price Inflation '!O$20</f>
        <v>0</v>
      </c>
      <c r="O29" s="173">
        <f>'Material Price Inflation '!P$20</f>
        <v>0</v>
      </c>
      <c r="P29" s="173">
        <f>'Material Price Inflation '!Q$20</f>
        <v>0</v>
      </c>
      <c r="Q29" s="173">
        <f>'Material Price Inflation '!R$20</f>
        <v>0</v>
      </c>
      <c r="R29" s="173">
        <f>'Material Price Inflation '!S$20</f>
        <v>0</v>
      </c>
      <c r="S29" s="173">
        <f>'Material Price Inflation '!T$20</f>
        <v>0</v>
      </c>
      <c r="T29" s="173">
        <f>'Material Price Inflation '!U$20</f>
        <v>0</v>
      </c>
      <c r="U29" s="173">
        <f>'Material Price Inflation '!V$20</f>
        <v>0</v>
      </c>
      <c r="V29" s="173">
        <f>'Material Price Inflation '!W$20</f>
        <v>0</v>
      </c>
      <c r="W29" s="173">
        <f>'Material Price Inflation '!X$20</f>
        <v>0</v>
      </c>
      <c r="X29" s="173">
        <f>'Material Price Inflation '!Y$20</f>
        <v>0</v>
      </c>
      <c r="Y29" s="173">
        <f>'Material Price Inflation '!Z$20</f>
        <v>0</v>
      </c>
      <c r="Z29" s="111">
        <f>SUM(B29:Y29)</f>
        <v>0</v>
      </c>
    </row>
    <row r="30" spans="1:26" ht="15">
      <c r="A30" s="51"/>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5"/>
    </row>
    <row r="31" spans="2:26" ht="1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row>
    <row r="32" spans="1:26" ht="15">
      <c r="A32" s="112" t="s">
        <v>36</v>
      </c>
      <c r="B32" s="168"/>
      <c r="C32" s="169"/>
      <c r="D32" s="176"/>
      <c r="E32" s="176"/>
      <c r="F32" s="176"/>
      <c r="G32" s="176"/>
      <c r="H32" s="176"/>
      <c r="I32" s="176"/>
      <c r="J32" s="176"/>
      <c r="K32" s="176"/>
      <c r="L32" s="176"/>
      <c r="M32" s="176"/>
      <c r="N32" s="176"/>
      <c r="O32" s="176"/>
      <c r="P32" s="176"/>
      <c r="Q32" s="176"/>
      <c r="R32" s="176"/>
      <c r="S32" s="176"/>
      <c r="T32" s="176"/>
      <c r="U32" s="176"/>
      <c r="V32" s="176"/>
      <c r="W32" s="176"/>
      <c r="X32" s="176"/>
      <c r="Y32" s="176"/>
      <c r="Z32" s="176"/>
    </row>
    <row r="33" spans="1:26" ht="15">
      <c r="A33" s="5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5"/>
    </row>
    <row r="34" spans="1:26" s="108" customFormat="1" ht="30" customHeight="1">
      <c r="A34" s="109" t="s">
        <v>59</v>
      </c>
      <c r="B34" s="110">
        <f>'Fuel Price Inflation'!C$24</f>
        <v>0</v>
      </c>
      <c r="C34" s="110">
        <f>'Fuel Price Inflation'!D$24</f>
        <v>0</v>
      </c>
      <c r="D34" s="110">
        <f>'Fuel Price Inflation'!E$24</f>
        <v>0</v>
      </c>
      <c r="E34" s="110">
        <f>'Fuel Price Inflation'!F$24</f>
        <v>0</v>
      </c>
      <c r="F34" s="110">
        <f>'Fuel Price Inflation'!G$24</f>
        <v>0</v>
      </c>
      <c r="G34" s="110">
        <f>'Fuel Price Inflation'!H$24</f>
        <v>0</v>
      </c>
      <c r="H34" s="110">
        <f>'Fuel Price Inflation'!I$24</f>
        <v>0</v>
      </c>
      <c r="I34" s="110">
        <f>'Fuel Price Inflation'!J$24</f>
        <v>0</v>
      </c>
      <c r="J34" s="110">
        <f>'Fuel Price Inflation'!K$24</f>
        <v>0</v>
      </c>
      <c r="K34" s="110">
        <f>'Fuel Price Inflation'!L$24</f>
        <v>0</v>
      </c>
      <c r="L34" s="110">
        <f>'Fuel Price Inflation'!M$24</f>
        <v>0</v>
      </c>
      <c r="M34" s="110">
        <f>'Fuel Price Inflation'!N$24</f>
        <v>0</v>
      </c>
      <c r="N34" s="110">
        <f>'Fuel Price Inflation'!O$24</f>
        <v>0</v>
      </c>
      <c r="O34" s="110">
        <f>'Fuel Price Inflation'!P$24</f>
        <v>0</v>
      </c>
      <c r="P34" s="110">
        <f>'Fuel Price Inflation'!Q$24</f>
        <v>0</v>
      </c>
      <c r="Q34" s="110">
        <f>'Fuel Price Inflation'!R$24</f>
        <v>0</v>
      </c>
      <c r="R34" s="110">
        <f>'Fuel Price Inflation'!S$24</f>
        <v>0</v>
      </c>
      <c r="S34" s="110">
        <f>'Fuel Price Inflation'!T$24</f>
        <v>0</v>
      </c>
      <c r="T34" s="110">
        <f>'Fuel Price Inflation'!U$24</f>
        <v>0</v>
      </c>
      <c r="U34" s="110">
        <f>'Fuel Price Inflation'!V$24</f>
        <v>0</v>
      </c>
      <c r="V34" s="110">
        <f>'Fuel Price Inflation'!W$24</f>
        <v>0</v>
      </c>
      <c r="W34" s="110">
        <f>'Fuel Price Inflation'!X$24</f>
        <v>0</v>
      </c>
      <c r="X34" s="110">
        <f>'Fuel Price Inflation'!Y$24</f>
        <v>0</v>
      </c>
      <c r="Y34" s="110">
        <f>'Fuel Price Inflation'!Z$24</f>
        <v>0</v>
      </c>
      <c r="Z34" s="111">
        <f>SUM(B34:Y34)</f>
        <v>0</v>
      </c>
    </row>
    <row r="35" spans="1:26" ht="15">
      <c r="A35" s="51"/>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5"/>
    </row>
    <row r="36" spans="2:26" ht="1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row>
    <row r="37" spans="1:26" ht="15">
      <c r="A37" s="113" t="s">
        <v>54</v>
      </c>
      <c r="B37" s="168"/>
      <c r="C37" s="169"/>
      <c r="D37" s="176"/>
      <c r="E37" s="176"/>
      <c r="F37" s="176"/>
      <c r="G37" s="176"/>
      <c r="H37" s="176"/>
      <c r="I37" s="176"/>
      <c r="J37" s="176"/>
      <c r="K37" s="176"/>
      <c r="L37" s="176"/>
      <c r="M37" s="176"/>
      <c r="N37" s="176"/>
      <c r="O37" s="176"/>
      <c r="P37" s="176"/>
      <c r="Q37" s="176"/>
      <c r="R37" s="176"/>
      <c r="S37" s="176"/>
      <c r="T37" s="176"/>
      <c r="U37" s="176"/>
      <c r="V37" s="176"/>
      <c r="W37" s="176"/>
      <c r="X37" s="176"/>
      <c r="Y37" s="176"/>
      <c r="Z37" s="176"/>
    </row>
    <row r="38" spans="1:26" ht="15">
      <c r="A38" s="5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5"/>
    </row>
    <row r="39" spans="1:26" s="114" customFormat="1" ht="28" customHeight="1">
      <c r="A39" s="107" t="s">
        <v>60</v>
      </c>
      <c r="B39" s="110">
        <f>'Energy Price Inflation'!C$24</f>
        <v>0</v>
      </c>
      <c r="C39" s="110">
        <f>'Energy Price Inflation'!D$24</f>
        <v>0</v>
      </c>
      <c r="D39" s="110">
        <f>'Energy Price Inflation'!E$24</f>
        <v>0</v>
      </c>
      <c r="E39" s="110">
        <f>'Energy Price Inflation'!F$24</f>
        <v>0</v>
      </c>
      <c r="F39" s="110">
        <f>'Energy Price Inflation'!G$24</f>
        <v>0</v>
      </c>
      <c r="G39" s="110">
        <f>'Energy Price Inflation'!H$24</f>
        <v>0</v>
      </c>
      <c r="H39" s="110">
        <f>'Energy Price Inflation'!I$24</f>
        <v>0</v>
      </c>
      <c r="I39" s="110">
        <f>'Energy Price Inflation'!J$24</f>
        <v>0</v>
      </c>
      <c r="J39" s="110">
        <f>'Energy Price Inflation'!K$24</f>
        <v>0</v>
      </c>
      <c r="K39" s="110">
        <f>'Energy Price Inflation'!L$24</f>
        <v>0</v>
      </c>
      <c r="L39" s="110">
        <f>'Energy Price Inflation'!M$24</f>
        <v>0</v>
      </c>
      <c r="M39" s="110">
        <f>'Energy Price Inflation'!N$24</f>
        <v>0</v>
      </c>
      <c r="N39" s="110">
        <f>'Energy Price Inflation'!O$24</f>
        <v>0</v>
      </c>
      <c r="O39" s="110">
        <f>'Energy Price Inflation'!P$24</f>
        <v>0</v>
      </c>
      <c r="P39" s="110">
        <f>'Energy Price Inflation'!Q$24</f>
        <v>0</v>
      </c>
      <c r="Q39" s="110">
        <f>'Energy Price Inflation'!R$24</f>
        <v>0</v>
      </c>
      <c r="R39" s="110">
        <f>'Energy Price Inflation'!S$24</f>
        <v>0</v>
      </c>
      <c r="S39" s="110">
        <f>'Energy Price Inflation'!T$24</f>
        <v>0</v>
      </c>
      <c r="T39" s="110">
        <f>'Energy Price Inflation'!U$24</f>
        <v>0</v>
      </c>
      <c r="U39" s="110">
        <f>'Energy Price Inflation'!V$24</f>
        <v>0</v>
      </c>
      <c r="V39" s="110">
        <f>'Energy Price Inflation'!W$24</f>
        <v>0</v>
      </c>
      <c r="W39" s="110">
        <f>'Energy Price Inflation'!X$24</f>
        <v>0</v>
      </c>
      <c r="X39" s="110">
        <f>'Energy Price Inflation'!Y$24</f>
        <v>0</v>
      </c>
      <c r="Y39" s="110">
        <f>'Energy Price Inflation'!Z$24</f>
        <v>0</v>
      </c>
      <c r="Z39" s="111">
        <f>SUM(B39:Y39)</f>
        <v>0</v>
      </c>
    </row>
    <row r="40" spans="1:26" ht="15">
      <c r="A40" s="5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5"/>
    </row>
    <row r="41" spans="2:26" ht="1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row>
    <row r="42" spans="1:26" s="108" customFormat="1" ht="41">
      <c r="A42" s="115" t="s">
        <v>80</v>
      </c>
      <c r="B42" s="111">
        <f aca="true" t="shared" si="0" ref="B42:Y42">B$29+B$34+B$39</f>
        <v>0</v>
      </c>
      <c r="C42" s="111">
        <f t="shared" si="0"/>
        <v>0</v>
      </c>
      <c r="D42" s="111">
        <f t="shared" si="0"/>
        <v>0</v>
      </c>
      <c r="E42" s="111">
        <f t="shared" si="0"/>
        <v>0</v>
      </c>
      <c r="F42" s="111">
        <f t="shared" si="0"/>
        <v>0</v>
      </c>
      <c r="G42" s="111">
        <f t="shared" si="0"/>
        <v>0</v>
      </c>
      <c r="H42" s="111">
        <f t="shared" si="0"/>
        <v>0</v>
      </c>
      <c r="I42" s="111">
        <f t="shared" si="0"/>
        <v>0</v>
      </c>
      <c r="J42" s="111">
        <f t="shared" si="0"/>
        <v>0</v>
      </c>
      <c r="K42" s="111">
        <f t="shared" si="0"/>
        <v>0</v>
      </c>
      <c r="L42" s="111">
        <f t="shared" si="0"/>
        <v>0</v>
      </c>
      <c r="M42" s="111">
        <f t="shared" si="0"/>
        <v>0</v>
      </c>
      <c r="N42" s="111">
        <f t="shared" si="0"/>
        <v>0</v>
      </c>
      <c r="O42" s="111">
        <f t="shared" si="0"/>
        <v>0</v>
      </c>
      <c r="P42" s="111">
        <f t="shared" si="0"/>
        <v>0</v>
      </c>
      <c r="Q42" s="111">
        <f t="shared" si="0"/>
        <v>0</v>
      </c>
      <c r="R42" s="111">
        <f t="shared" si="0"/>
        <v>0</v>
      </c>
      <c r="S42" s="111">
        <f t="shared" si="0"/>
        <v>0</v>
      </c>
      <c r="T42" s="111">
        <f t="shared" si="0"/>
        <v>0</v>
      </c>
      <c r="U42" s="111">
        <f t="shared" si="0"/>
        <v>0</v>
      </c>
      <c r="V42" s="111">
        <f t="shared" si="0"/>
        <v>0</v>
      </c>
      <c r="W42" s="111">
        <f t="shared" si="0"/>
        <v>0</v>
      </c>
      <c r="X42" s="111">
        <f t="shared" si="0"/>
        <v>0</v>
      </c>
      <c r="Y42" s="111">
        <f t="shared" si="0"/>
        <v>0</v>
      </c>
      <c r="Z42" s="111">
        <f>SUM(B42:Y42)</f>
        <v>0</v>
      </c>
    </row>
    <row r="43" spans="2:26" ht="15">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row>
    <row r="44" spans="1:26" ht="15" thickBot="1">
      <c r="A44" s="99" t="s">
        <v>57</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row>
    <row r="45" spans="1:26" ht="15" thickBot="1">
      <c r="A45" s="116">
        <f>IF($B$20&gt;70%,"70%",$B$20)</f>
        <v>0.7</v>
      </c>
      <c r="B45" s="177">
        <f aca="true" t="shared" si="1" ref="B45:Y45">$A$45*B42</f>
        <v>0</v>
      </c>
      <c r="C45" s="177">
        <f t="shared" si="1"/>
        <v>0</v>
      </c>
      <c r="D45" s="177">
        <f t="shared" si="1"/>
        <v>0</v>
      </c>
      <c r="E45" s="177">
        <f t="shared" si="1"/>
        <v>0</v>
      </c>
      <c r="F45" s="177">
        <f t="shared" si="1"/>
        <v>0</v>
      </c>
      <c r="G45" s="177">
        <f t="shared" si="1"/>
        <v>0</v>
      </c>
      <c r="H45" s="177">
        <f t="shared" si="1"/>
        <v>0</v>
      </c>
      <c r="I45" s="177">
        <f t="shared" si="1"/>
        <v>0</v>
      </c>
      <c r="J45" s="177">
        <f t="shared" si="1"/>
        <v>0</v>
      </c>
      <c r="K45" s="177">
        <f t="shared" si="1"/>
        <v>0</v>
      </c>
      <c r="L45" s="177">
        <f t="shared" si="1"/>
        <v>0</v>
      </c>
      <c r="M45" s="177">
        <f t="shared" si="1"/>
        <v>0</v>
      </c>
      <c r="N45" s="177">
        <f t="shared" si="1"/>
        <v>0</v>
      </c>
      <c r="O45" s="177">
        <f t="shared" si="1"/>
        <v>0</v>
      </c>
      <c r="P45" s="177">
        <f t="shared" si="1"/>
        <v>0</v>
      </c>
      <c r="Q45" s="177">
        <f t="shared" si="1"/>
        <v>0</v>
      </c>
      <c r="R45" s="177">
        <f t="shared" si="1"/>
        <v>0</v>
      </c>
      <c r="S45" s="177">
        <f t="shared" si="1"/>
        <v>0</v>
      </c>
      <c r="T45" s="177">
        <f t="shared" si="1"/>
        <v>0</v>
      </c>
      <c r="U45" s="177">
        <f t="shared" si="1"/>
        <v>0</v>
      </c>
      <c r="V45" s="177">
        <f t="shared" si="1"/>
        <v>0</v>
      </c>
      <c r="W45" s="177">
        <f t="shared" si="1"/>
        <v>0</v>
      </c>
      <c r="X45" s="177">
        <f t="shared" si="1"/>
        <v>0</v>
      </c>
      <c r="Y45" s="177">
        <f t="shared" si="1"/>
        <v>0</v>
      </c>
      <c r="Z45" s="177">
        <f>$A$45*Z42</f>
        <v>0</v>
      </c>
    </row>
    <row r="46" spans="1:26" ht="15" thickBot="1">
      <c r="A46" s="99" t="s">
        <v>58</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row>
    <row r="47" spans="1:26" ht="15" thickBot="1">
      <c r="A47" s="116">
        <f>100%-$A$45</f>
        <v>0.30000000000000004</v>
      </c>
      <c r="B47" s="177">
        <f aca="true" t="shared" si="2" ref="B47:Z47">$A$47*B42</f>
        <v>0</v>
      </c>
      <c r="C47" s="177">
        <f t="shared" si="2"/>
        <v>0</v>
      </c>
      <c r="D47" s="177">
        <f t="shared" si="2"/>
        <v>0</v>
      </c>
      <c r="E47" s="177">
        <f t="shared" si="2"/>
        <v>0</v>
      </c>
      <c r="F47" s="177">
        <f t="shared" si="2"/>
        <v>0</v>
      </c>
      <c r="G47" s="177">
        <f t="shared" si="2"/>
        <v>0</v>
      </c>
      <c r="H47" s="177">
        <f t="shared" si="2"/>
        <v>0</v>
      </c>
      <c r="I47" s="177">
        <f t="shared" si="2"/>
        <v>0</v>
      </c>
      <c r="J47" s="177">
        <f t="shared" si="2"/>
        <v>0</v>
      </c>
      <c r="K47" s="177">
        <f t="shared" si="2"/>
        <v>0</v>
      </c>
      <c r="L47" s="177">
        <f t="shared" si="2"/>
        <v>0</v>
      </c>
      <c r="M47" s="177">
        <f t="shared" si="2"/>
        <v>0</v>
      </c>
      <c r="N47" s="177">
        <f t="shared" si="2"/>
        <v>0</v>
      </c>
      <c r="O47" s="177">
        <f t="shared" si="2"/>
        <v>0</v>
      </c>
      <c r="P47" s="177">
        <f t="shared" si="2"/>
        <v>0</v>
      </c>
      <c r="Q47" s="177">
        <f t="shared" si="2"/>
        <v>0</v>
      </c>
      <c r="R47" s="177">
        <f t="shared" si="2"/>
        <v>0</v>
      </c>
      <c r="S47" s="177">
        <f t="shared" si="2"/>
        <v>0</v>
      </c>
      <c r="T47" s="177">
        <f t="shared" si="2"/>
        <v>0</v>
      </c>
      <c r="U47" s="177">
        <f t="shared" si="2"/>
        <v>0</v>
      </c>
      <c r="V47" s="177">
        <f t="shared" si="2"/>
        <v>0</v>
      </c>
      <c r="W47" s="177">
        <f t="shared" si="2"/>
        <v>0</v>
      </c>
      <c r="X47" s="177">
        <f t="shared" si="2"/>
        <v>0</v>
      </c>
      <c r="Y47" s="177">
        <f t="shared" si="2"/>
        <v>0</v>
      </c>
      <c r="Z47" s="177">
        <f t="shared" si="2"/>
        <v>0</v>
      </c>
    </row>
    <row r="48" spans="2:26" ht="15" thickBot="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row>
    <row r="49" spans="1:26" s="118" customFormat="1" ht="41.5" thickBot="1">
      <c r="A49" s="117" t="s">
        <v>79</v>
      </c>
      <c r="B49" s="178">
        <f>B$45</f>
        <v>0</v>
      </c>
      <c r="C49" s="178">
        <f aca="true" t="shared" si="3" ref="C49:Y49">C$45</f>
        <v>0</v>
      </c>
      <c r="D49" s="178">
        <f t="shared" si="3"/>
        <v>0</v>
      </c>
      <c r="E49" s="178">
        <f t="shared" si="3"/>
        <v>0</v>
      </c>
      <c r="F49" s="178">
        <f t="shared" si="3"/>
        <v>0</v>
      </c>
      <c r="G49" s="178">
        <f t="shared" si="3"/>
        <v>0</v>
      </c>
      <c r="H49" s="178">
        <f t="shared" si="3"/>
        <v>0</v>
      </c>
      <c r="I49" s="178">
        <f t="shared" si="3"/>
        <v>0</v>
      </c>
      <c r="J49" s="178">
        <f t="shared" si="3"/>
        <v>0</v>
      </c>
      <c r="K49" s="178">
        <f t="shared" si="3"/>
        <v>0</v>
      </c>
      <c r="L49" s="178">
        <f t="shared" si="3"/>
        <v>0</v>
      </c>
      <c r="M49" s="178">
        <f t="shared" si="3"/>
        <v>0</v>
      </c>
      <c r="N49" s="178">
        <f t="shared" si="3"/>
        <v>0</v>
      </c>
      <c r="O49" s="178">
        <f t="shared" si="3"/>
        <v>0</v>
      </c>
      <c r="P49" s="178">
        <f t="shared" si="3"/>
        <v>0</v>
      </c>
      <c r="Q49" s="178">
        <f t="shared" si="3"/>
        <v>0</v>
      </c>
      <c r="R49" s="178">
        <f t="shared" si="3"/>
        <v>0</v>
      </c>
      <c r="S49" s="178">
        <f t="shared" si="3"/>
        <v>0</v>
      </c>
      <c r="T49" s="178">
        <f t="shared" si="3"/>
        <v>0</v>
      </c>
      <c r="U49" s="178">
        <f t="shared" si="3"/>
        <v>0</v>
      </c>
      <c r="V49" s="178">
        <f t="shared" si="3"/>
        <v>0</v>
      </c>
      <c r="W49" s="178">
        <f t="shared" si="3"/>
        <v>0</v>
      </c>
      <c r="X49" s="178">
        <f t="shared" si="3"/>
        <v>0</v>
      </c>
      <c r="Y49" s="178">
        <f t="shared" si="3"/>
        <v>0</v>
      </c>
      <c r="Z49" s="178">
        <f aca="true" t="shared" si="4" ref="Z49">Z$45</f>
        <v>0</v>
      </c>
    </row>
  </sheetData>
  <sheetProtection algorithmName="SHA-512" hashValue="6NM3EmRv6xjTPOZbiOaIQ9sch2fKsMK6S3GVK/DVRT/urXGBKp7M1mK/8Gg1gKbx/dVZWye8yuJf0DFI63CgaA==" saltValue="LL+A25GNN0/qqlKinkt0ng==" spinCount="100000" sheet="1" objects="1" scenarios="1" selectLockedCells="1"/>
  <mergeCells count="12">
    <mergeCell ref="Z22:Z23"/>
    <mergeCell ref="A3:H3"/>
    <mergeCell ref="B20:H20"/>
    <mergeCell ref="B12:H12"/>
    <mergeCell ref="B14:H14"/>
    <mergeCell ref="B16:H16"/>
    <mergeCell ref="A1:H1"/>
    <mergeCell ref="B4:H4"/>
    <mergeCell ref="B18:H18"/>
    <mergeCell ref="B8:H8"/>
    <mergeCell ref="B10:H10"/>
    <mergeCell ref="B6:H6"/>
  </mergeCells>
  <conditionalFormatting sqref="B49:Y49">
    <cfRule type="expression" priority="9" dxfId="0">
      <formula>#REF!&lt;TRUE</formula>
    </cfRule>
  </conditionalFormatting>
  <dataValidations count="1">
    <dataValidation type="custom" showInputMessage="1" showErrorMessage="1" sqref="B49:Y49">
      <formula1>"FALSE(ISBLANK(B$63))"</formula1>
    </dataValidation>
  </dataValidations>
  <printOptions/>
  <pageMargins left="0.7086614173228347" right="0.7086614173228347" top="0.7480314960629921" bottom="0.7480314960629921" header="0.31496062992125984" footer="0.31496062992125984"/>
  <pageSetup horizontalDpi="600" verticalDpi="600" orientation="landscape" scale="54"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90" zoomScaleNormal="90" workbookViewId="0" topLeftCell="A1">
      <selection activeCell="B4" sqref="B4"/>
    </sheetView>
  </sheetViews>
  <sheetFormatPr defaultColWidth="9.140625" defaultRowHeight="15"/>
  <cols>
    <col min="1" max="1" width="45.8515625" style="15" customWidth="1"/>
    <col min="2" max="4" width="16.00390625" style="29" customWidth="1"/>
    <col min="5" max="27" width="16.00390625" style="15" customWidth="1"/>
    <col min="28" max="16384" width="8.7109375" style="15" customWidth="1"/>
  </cols>
  <sheetData>
    <row r="1" spans="1:10" s="36" customFormat="1" ht="125" customHeight="1">
      <c r="A1" s="179" t="s">
        <v>87</v>
      </c>
      <c r="B1" s="179"/>
      <c r="C1" s="179"/>
      <c r="D1" s="179"/>
      <c r="E1" s="179"/>
      <c r="F1" s="179"/>
      <c r="G1" s="179"/>
      <c r="H1" s="179"/>
      <c r="J1" s="89" t="s">
        <v>86</v>
      </c>
    </row>
    <row r="2" s="36" customFormat="1" ht="15"/>
    <row r="3" spans="1:4" ht="23.5" customHeight="1">
      <c r="A3" s="21" t="s">
        <v>94</v>
      </c>
      <c r="B3" s="26"/>
      <c r="C3" s="27"/>
      <c r="D3" s="27"/>
    </row>
    <row r="4" spans="1:4" ht="15">
      <c r="A4" s="22" t="s">
        <v>84</v>
      </c>
      <c r="B4" s="18"/>
      <c r="C4" s="27"/>
      <c r="D4" s="27"/>
    </row>
    <row r="5" spans="1:4" ht="15">
      <c r="A5" s="16"/>
      <c r="B5" s="13"/>
      <c r="C5" s="27"/>
      <c r="D5" s="27"/>
    </row>
    <row r="6" spans="1:4" ht="15">
      <c r="A6" s="22" t="s">
        <v>75</v>
      </c>
      <c r="B6" s="20"/>
      <c r="C6" s="27"/>
      <c r="D6" s="27"/>
    </row>
    <row r="7" spans="1:4" ht="15">
      <c r="A7" s="16"/>
      <c r="B7" s="14"/>
      <c r="C7" s="27"/>
      <c r="D7" s="27"/>
    </row>
    <row r="8" spans="1:4" ht="15">
      <c r="A8" s="22" t="s">
        <v>12</v>
      </c>
      <c r="B8" s="12">
        <v>0.0011</v>
      </c>
      <c r="C8" s="27"/>
      <c r="D8" s="27"/>
    </row>
    <row r="9" spans="2:4" ht="15">
      <c r="B9" s="27"/>
      <c r="C9" s="27"/>
      <c r="D9" s="27"/>
    </row>
    <row r="10" spans="1:26" s="28" customFormat="1" ht="15">
      <c r="A10" s="32" t="s">
        <v>61</v>
      </c>
      <c r="B10" s="23"/>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5">
      <c r="A11" s="24" t="s">
        <v>25</v>
      </c>
      <c r="B11" s="23"/>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s="29" customFormat="1" ht="15">
      <c r="A12" s="25" t="str">
        <f>'Ex Gratia Payment Summary'!$A$24</f>
        <v>Effective Value (EV) for the Period</v>
      </c>
      <c r="B12" s="23"/>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5">
      <c r="A13" s="24" t="s">
        <v>24</v>
      </c>
      <c r="B13" s="12">
        <f>0.85*0.4</f>
        <v>0.34</v>
      </c>
      <c r="C13" s="13">
        <f aca="true" t="shared" si="0" ref="C13:Z13">$B$13</f>
        <v>0.34</v>
      </c>
      <c r="D13" s="13">
        <f t="shared" si="0"/>
        <v>0.34</v>
      </c>
      <c r="E13" s="13">
        <f t="shared" si="0"/>
        <v>0.34</v>
      </c>
      <c r="F13" s="13">
        <f t="shared" si="0"/>
        <v>0.34</v>
      </c>
      <c r="G13" s="13">
        <f t="shared" si="0"/>
        <v>0.34</v>
      </c>
      <c r="H13" s="13">
        <f t="shared" si="0"/>
        <v>0.34</v>
      </c>
      <c r="I13" s="13">
        <f t="shared" si="0"/>
        <v>0.34</v>
      </c>
      <c r="J13" s="13">
        <f t="shared" si="0"/>
        <v>0.34</v>
      </c>
      <c r="K13" s="13">
        <f t="shared" si="0"/>
        <v>0.34</v>
      </c>
      <c r="L13" s="13">
        <f t="shared" si="0"/>
        <v>0.34</v>
      </c>
      <c r="M13" s="13">
        <f t="shared" si="0"/>
        <v>0.34</v>
      </c>
      <c r="N13" s="13">
        <f t="shared" si="0"/>
        <v>0.34</v>
      </c>
      <c r="O13" s="13">
        <f t="shared" si="0"/>
        <v>0.34</v>
      </c>
      <c r="P13" s="13">
        <f t="shared" si="0"/>
        <v>0.34</v>
      </c>
      <c r="Q13" s="13">
        <f t="shared" si="0"/>
        <v>0.34</v>
      </c>
      <c r="R13" s="13">
        <f t="shared" si="0"/>
        <v>0.34</v>
      </c>
      <c r="S13" s="13">
        <f t="shared" si="0"/>
        <v>0.34</v>
      </c>
      <c r="T13" s="13">
        <f t="shared" si="0"/>
        <v>0.34</v>
      </c>
      <c r="U13" s="13">
        <f t="shared" si="0"/>
        <v>0.34</v>
      </c>
      <c r="V13" s="13">
        <f t="shared" si="0"/>
        <v>0.34</v>
      </c>
      <c r="W13" s="13">
        <f t="shared" si="0"/>
        <v>0.34</v>
      </c>
      <c r="X13" s="13">
        <f t="shared" si="0"/>
        <v>0.34</v>
      </c>
      <c r="Y13" s="13">
        <f t="shared" si="0"/>
        <v>0.34</v>
      </c>
      <c r="Z13" s="13">
        <f t="shared" si="0"/>
        <v>0.34</v>
      </c>
    </row>
    <row r="14" spans="1:26" ht="15">
      <c r="A14" s="24" t="s">
        <v>34</v>
      </c>
      <c r="B14" s="12"/>
      <c r="C14" s="14">
        <f>C13*C12</f>
        <v>0</v>
      </c>
      <c r="D14" s="14">
        <f aca="true" t="shared" si="1" ref="D14:Z14">D13*D12</f>
        <v>0</v>
      </c>
      <c r="E14" s="14">
        <f t="shared" si="1"/>
        <v>0</v>
      </c>
      <c r="F14" s="14">
        <f t="shared" si="1"/>
        <v>0</v>
      </c>
      <c r="G14" s="14">
        <f t="shared" si="1"/>
        <v>0</v>
      </c>
      <c r="H14" s="14">
        <f t="shared" si="1"/>
        <v>0</v>
      </c>
      <c r="I14" s="14">
        <f t="shared" si="1"/>
        <v>0</v>
      </c>
      <c r="J14" s="14">
        <f t="shared" si="1"/>
        <v>0</v>
      </c>
      <c r="K14" s="14">
        <f t="shared" si="1"/>
        <v>0</v>
      </c>
      <c r="L14" s="14">
        <f t="shared" si="1"/>
        <v>0</v>
      </c>
      <c r="M14" s="14">
        <f t="shared" si="1"/>
        <v>0</v>
      </c>
      <c r="N14" s="14">
        <f t="shared" si="1"/>
        <v>0</v>
      </c>
      <c r="O14" s="14">
        <f t="shared" si="1"/>
        <v>0</v>
      </c>
      <c r="P14" s="14">
        <f t="shared" si="1"/>
        <v>0</v>
      </c>
      <c r="Q14" s="14">
        <f t="shared" si="1"/>
        <v>0</v>
      </c>
      <c r="R14" s="14">
        <f t="shared" si="1"/>
        <v>0</v>
      </c>
      <c r="S14" s="14">
        <f t="shared" si="1"/>
        <v>0</v>
      </c>
      <c r="T14" s="14">
        <f t="shared" si="1"/>
        <v>0</v>
      </c>
      <c r="U14" s="14">
        <f t="shared" si="1"/>
        <v>0</v>
      </c>
      <c r="V14" s="14">
        <f t="shared" si="1"/>
        <v>0</v>
      </c>
      <c r="W14" s="14">
        <f t="shared" si="1"/>
        <v>0</v>
      </c>
      <c r="X14" s="14">
        <f t="shared" si="1"/>
        <v>0</v>
      </c>
      <c r="Y14" s="14">
        <f t="shared" si="1"/>
        <v>0</v>
      </c>
      <c r="Z14" s="14">
        <f t="shared" si="1"/>
        <v>0</v>
      </c>
    </row>
    <row r="15" spans="1:26" ht="15">
      <c r="A15" s="24" t="s">
        <v>43</v>
      </c>
      <c r="B15" s="12"/>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ht="15">
      <c r="A16" s="24" t="s">
        <v>85</v>
      </c>
      <c r="B16" s="4" t="str">
        <f>IF($B$4=0,"",$B$4)</f>
        <v/>
      </c>
      <c r="C16" s="34">
        <f aca="true" t="shared" si="2" ref="C16:Z16">$B$6</f>
        <v>0</v>
      </c>
      <c r="D16" s="34">
        <f t="shared" si="2"/>
        <v>0</v>
      </c>
      <c r="E16" s="34">
        <f t="shared" si="2"/>
        <v>0</v>
      </c>
      <c r="F16" s="34">
        <f t="shared" si="2"/>
        <v>0</v>
      </c>
      <c r="G16" s="34">
        <f t="shared" si="2"/>
        <v>0</v>
      </c>
      <c r="H16" s="34">
        <f t="shared" si="2"/>
        <v>0</v>
      </c>
      <c r="I16" s="34">
        <f t="shared" si="2"/>
        <v>0</v>
      </c>
      <c r="J16" s="34">
        <f t="shared" si="2"/>
        <v>0</v>
      </c>
      <c r="K16" s="34">
        <f t="shared" si="2"/>
        <v>0</v>
      </c>
      <c r="L16" s="34">
        <f t="shared" si="2"/>
        <v>0</v>
      </c>
      <c r="M16" s="34">
        <f t="shared" si="2"/>
        <v>0</v>
      </c>
      <c r="N16" s="34">
        <f t="shared" si="2"/>
        <v>0</v>
      </c>
      <c r="O16" s="34">
        <f t="shared" si="2"/>
        <v>0</v>
      </c>
      <c r="P16" s="34">
        <f t="shared" si="2"/>
        <v>0</v>
      </c>
      <c r="Q16" s="34">
        <f t="shared" si="2"/>
        <v>0</v>
      </c>
      <c r="R16" s="34">
        <f t="shared" si="2"/>
        <v>0</v>
      </c>
      <c r="S16" s="34">
        <f t="shared" si="2"/>
        <v>0</v>
      </c>
      <c r="T16" s="34">
        <f t="shared" si="2"/>
        <v>0</v>
      </c>
      <c r="U16" s="34">
        <f t="shared" si="2"/>
        <v>0</v>
      </c>
      <c r="V16" s="34">
        <f t="shared" si="2"/>
        <v>0</v>
      </c>
      <c r="W16" s="34">
        <f t="shared" si="2"/>
        <v>0</v>
      </c>
      <c r="X16" s="34">
        <f t="shared" si="2"/>
        <v>0</v>
      </c>
      <c r="Y16" s="34">
        <f t="shared" si="2"/>
        <v>0</v>
      </c>
      <c r="Z16" s="34">
        <f t="shared" si="2"/>
        <v>0</v>
      </c>
    </row>
    <row r="17" spans="1:26" ht="15">
      <c r="A17" s="24" t="s">
        <v>64</v>
      </c>
      <c r="B17" s="12">
        <f>$B$8</f>
        <v>0.0011</v>
      </c>
      <c r="C17" s="13">
        <f aca="true" t="shared" si="3" ref="C17:Z17">$B$17*C$10</f>
        <v>0</v>
      </c>
      <c r="D17" s="13">
        <f t="shared" si="3"/>
        <v>0</v>
      </c>
      <c r="E17" s="13">
        <f t="shared" si="3"/>
        <v>0</v>
      </c>
      <c r="F17" s="13">
        <f t="shared" si="3"/>
        <v>0</v>
      </c>
      <c r="G17" s="13">
        <f t="shared" si="3"/>
        <v>0</v>
      </c>
      <c r="H17" s="13">
        <f t="shared" si="3"/>
        <v>0</v>
      </c>
      <c r="I17" s="13">
        <f t="shared" si="3"/>
        <v>0</v>
      </c>
      <c r="J17" s="13">
        <f t="shared" si="3"/>
        <v>0</v>
      </c>
      <c r="K17" s="13">
        <f t="shared" si="3"/>
        <v>0</v>
      </c>
      <c r="L17" s="13">
        <f t="shared" si="3"/>
        <v>0</v>
      </c>
      <c r="M17" s="13">
        <f t="shared" si="3"/>
        <v>0</v>
      </c>
      <c r="N17" s="13">
        <f t="shared" si="3"/>
        <v>0</v>
      </c>
      <c r="O17" s="13">
        <f t="shared" si="3"/>
        <v>0</v>
      </c>
      <c r="P17" s="13">
        <f t="shared" si="3"/>
        <v>0</v>
      </c>
      <c r="Q17" s="13">
        <f t="shared" si="3"/>
        <v>0</v>
      </c>
      <c r="R17" s="13">
        <f t="shared" si="3"/>
        <v>0</v>
      </c>
      <c r="S17" s="13">
        <f t="shared" si="3"/>
        <v>0</v>
      </c>
      <c r="T17" s="13">
        <f t="shared" si="3"/>
        <v>0</v>
      </c>
      <c r="U17" s="13">
        <f t="shared" si="3"/>
        <v>0</v>
      </c>
      <c r="V17" s="13">
        <f t="shared" si="3"/>
        <v>0</v>
      </c>
      <c r="W17" s="13">
        <f t="shared" si="3"/>
        <v>0</v>
      </c>
      <c r="X17" s="13">
        <f t="shared" si="3"/>
        <v>0</v>
      </c>
      <c r="Y17" s="13">
        <f t="shared" si="3"/>
        <v>0</v>
      </c>
      <c r="Z17" s="13">
        <f t="shared" si="3"/>
        <v>0</v>
      </c>
    </row>
    <row r="18" spans="1:26" ht="14.5" customHeight="1">
      <c r="A18" s="24" t="s">
        <v>69</v>
      </c>
      <c r="B18" s="12"/>
      <c r="C18" s="14">
        <f aca="true" t="shared" si="4" ref="C18:Z18">_xlfn.IFERROR(C$12*C$13*(((C$15-C$16)/C$16)-C$17),0)</f>
        <v>0</v>
      </c>
      <c r="D18" s="14">
        <f t="shared" si="4"/>
        <v>0</v>
      </c>
      <c r="E18" s="14">
        <f t="shared" si="4"/>
        <v>0</v>
      </c>
      <c r="F18" s="14">
        <f t="shared" si="4"/>
        <v>0</v>
      </c>
      <c r="G18" s="14">
        <f t="shared" si="4"/>
        <v>0</v>
      </c>
      <c r="H18" s="14">
        <f t="shared" si="4"/>
        <v>0</v>
      </c>
      <c r="I18" s="14">
        <f t="shared" si="4"/>
        <v>0</v>
      </c>
      <c r="J18" s="14">
        <f t="shared" si="4"/>
        <v>0</v>
      </c>
      <c r="K18" s="14">
        <f t="shared" si="4"/>
        <v>0</v>
      </c>
      <c r="L18" s="14">
        <f t="shared" si="4"/>
        <v>0</v>
      </c>
      <c r="M18" s="14">
        <f t="shared" si="4"/>
        <v>0</v>
      </c>
      <c r="N18" s="14">
        <f t="shared" si="4"/>
        <v>0</v>
      </c>
      <c r="O18" s="14">
        <f t="shared" si="4"/>
        <v>0</v>
      </c>
      <c r="P18" s="14">
        <f t="shared" si="4"/>
        <v>0</v>
      </c>
      <c r="Q18" s="14">
        <f t="shared" si="4"/>
        <v>0</v>
      </c>
      <c r="R18" s="14">
        <f t="shared" si="4"/>
        <v>0</v>
      </c>
      <c r="S18" s="14">
        <f t="shared" si="4"/>
        <v>0</v>
      </c>
      <c r="T18" s="14">
        <f t="shared" si="4"/>
        <v>0</v>
      </c>
      <c r="U18" s="14">
        <f t="shared" si="4"/>
        <v>0</v>
      </c>
      <c r="V18" s="14">
        <f t="shared" si="4"/>
        <v>0</v>
      </c>
      <c r="W18" s="14">
        <f t="shared" si="4"/>
        <v>0</v>
      </c>
      <c r="X18" s="14">
        <f t="shared" si="4"/>
        <v>0</v>
      </c>
      <c r="Y18" s="14">
        <f t="shared" si="4"/>
        <v>0</v>
      </c>
      <c r="Z18" s="14">
        <f t="shared" si="4"/>
        <v>0</v>
      </c>
    </row>
    <row r="19" spans="1:26" ht="14.5" customHeight="1">
      <c r="A19" s="24"/>
      <c r="B19" s="12"/>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s="84" customFormat="1" ht="41.5" customHeight="1">
      <c r="A20" s="88" t="s">
        <v>82</v>
      </c>
      <c r="B20" s="82"/>
      <c r="C20" s="83">
        <f>IF(C18&lt;0,"€0.00",C18)</f>
        <v>0</v>
      </c>
      <c r="D20" s="83">
        <f aca="true" t="shared" si="5" ref="D20:Z20">IF(D18&lt;0,"€0.00",D18)</f>
        <v>0</v>
      </c>
      <c r="E20" s="83">
        <f t="shared" si="5"/>
        <v>0</v>
      </c>
      <c r="F20" s="83">
        <f t="shared" si="5"/>
        <v>0</v>
      </c>
      <c r="G20" s="83">
        <f t="shared" si="5"/>
        <v>0</v>
      </c>
      <c r="H20" s="83">
        <f t="shared" si="5"/>
        <v>0</v>
      </c>
      <c r="I20" s="83">
        <f t="shared" si="5"/>
        <v>0</v>
      </c>
      <c r="J20" s="83">
        <f t="shared" si="5"/>
        <v>0</v>
      </c>
      <c r="K20" s="83">
        <f t="shared" si="5"/>
        <v>0</v>
      </c>
      <c r="L20" s="83">
        <f t="shared" si="5"/>
        <v>0</v>
      </c>
      <c r="M20" s="83">
        <f t="shared" si="5"/>
        <v>0</v>
      </c>
      <c r="N20" s="83">
        <f t="shared" si="5"/>
        <v>0</v>
      </c>
      <c r="O20" s="83">
        <f t="shared" si="5"/>
        <v>0</v>
      </c>
      <c r="P20" s="83">
        <f t="shared" si="5"/>
        <v>0</v>
      </c>
      <c r="Q20" s="83">
        <f t="shared" si="5"/>
        <v>0</v>
      </c>
      <c r="R20" s="83">
        <f t="shared" si="5"/>
        <v>0</v>
      </c>
      <c r="S20" s="83">
        <f t="shared" si="5"/>
        <v>0</v>
      </c>
      <c r="T20" s="83">
        <f t="shared" si="5"/>
        <v>0</v>
      </c>
      <c r="U20" s="83">
        <f t="shared" si="5"/>
        <v>0</v>
      </c>
      <c r="V20" s="83">
        <f t="shared" si="5"/>
        <v>0</v>
      </c>
      <c r="W20" s="83">
        <f t="shared" si="5"/>
        <v>0</v>
      </c>
      <c r="X20" s="83">
        <f t="shared" si="5"/>
        <v>0</v>
      </c>
      <c r="Y20" s="83">
        <f t="shared" si="5"/>
        <v>0</v>
      </c>
      <c r="Z20" s="83">
        <f t="shared" si="5"/>
        <v>0</v>
      </c>
    </row>
    <row r="21" spans="1:26" ht="15">
      <c r="A21" s="24" t="s">
        <v>13</v>
      </c>
      <c r="B21" s="12"/>
      <c r="C21" s="14">
        <f>C20+B21</f>
        <v>0</v>
      </c>
      <c r="D21" s="14">
        <f aca="true" t="shared" si="6" ref="D21:Z21">D20+C21</f>
        <v>0</v>
      </c>
      <c r="E21" s="14">
        <f t="shared" si="6"/>
        <v>0</v>
      </c>
      <c r="F21" s="14">
        <f t="shared" si="6"/>
        <v>0</v>
      </c>
      <c r="G21" s="14">
        <f t="shared" si="6"/>
        <v>0</v>
      </c>
      <c r="H21" s="14">
        <f t="shared" si="6"/>
        <v>0</v>
      </c>
      <c r="I21" s="14">
        <f>I20+H21</f>
        <v>0</v>
      </c>
      <c r="J21" s="14">
        <f t="shared" si="6"/>
        <v>0</v>
      </c>
      <c r="K21" s="14">
        <f t="shared" si="6"/>
        <v>0</v>
      </c>
      <c r="L21" s="14">
        <f t="shared" si="6"/>
        <v>0</v>
      </c>
      <c r="M21" s="14">
        <f t="shared" si="6"/>
        <v>0</v>
      </c>
      <c r="N21" s="14">
        <f t="shared" si="6"/>
        <v>0</v>
      </c>
      <c r="O21" s="14">
        <f t="shared" si="6"/>
        <v>0</v>
      </c>
      <c r="P21" s="14">
        <f t="shared" si="6"/>
        <v>0</v>
      </c>
      <c r="Q21" s="14">
        <f t="shared" si="6"/>
        <v>0</v>
      </c>
      <c r="R21" s="14">
        <f t="shared" si="6"/>
        <v>0</v>
      </c>
      <c r="S21" s="14">
        <f t="shared" si="6"/>
        <v>0</v>
      </c>
      <c r="T21" s="14">
        <f t="shared" si="6"/>
        <v>0</v>
      </c>
      <c r="U21" s="14">
        <f t="shared" si="6"/>
        <v>0</v>
      </c>
      <c r="V21" s="14">
        <f t="shared" si="6"/>
        <v>0</v>
      </c>
      <c r="W21" s="14">
        <f t="shared" si="6"/>
        <v>0</v>
      </c>
      <c r="X21" s="14">
        <f t="shared" si="6"/>
        <v>0</v>
      </c>
      <c r="Y21" s="14">
        <f t="shared" si="6"/>
        <v>0</v>
      </c>
      <c r="Z21" s="14">
        <f t="shared" si="6"/>
        <v>0</v>
      </c>
    </row>
    <row r="22" spans="1:26" ht="15">
      <c r="A22" s="24"/>
      <c r="B22" s="12"/>
      <c r="C22" s="13"/>
      <c r="D22" s="30"/>
      <c r="E22" s="16"/>
      <c r="F22" s="31"/>
      <c r="G22" s="16"/>
      <c r="H22" s="16"/>
      <c r="I22" s="16"/>
      <c r="J22" s="16"/>
      <c r="K22" s="16"/>
      <c r="L22" s="16"/>
      <c r="M22" s="16"/>
      <c r="N22" s="16"/>
      <c r="O22" s="16"/>
      <c r="P22" s="16"/>
      <c r="Q22" s="16"/>
      <c r="R22" s="16"/>
      <c r="S22" s="16"/>
      <c r="T22" s="16"/>
      <c r="U22" s="16"/>
      <c r="V22" s="16"/>
      <c r="W22" s="16"/>
      <c r="X22" s="16"/>
      <c r="Y22" s="16"/>
      <c r="Z22" s="16"/>
    </row>
    <row r="23" spans="2:4" ht="15">
      <c r="B23" s="27"/>
      <c r="C23" s="27"/>
      <c r="D23" s="27"/>
    </row>
  </sheetData>
  <sheetProtection algorithmName="SHA-512" hashValue="VuNG1LhH54DUT1wgoGPsZSb9ipRcAlq0cyMrkX2m1boV9U7ZEvq8C3m8cUejsPvyZkSiArMpiDmUR3QfMYFNdA==" saltValue="6iRtkPJMfb4Zzv3Cv3vZOg==" spinCount="100000" sheet="1" objects="1" scenarios="1" selectLockedCells="1"/>
  <mergeCells count="1">
    <mergeCell ref="A1:H1"/>
  </mergeCells>
  <dataValidations count="3">
    <dataValidation type="date" allowBlank="1" showInputMessage="1" showErrorMessage="1" sqref="D11:Z11">
      <formula1>44562</formula1>
      <formula2>47483</formula2>
    </dataValidation>
    <dataValidation type="custom" showInputMessage="1" showErrorMessage="1" error="Insert Contract Payment Certificate Number" sqref="C12:Z12">
      <formula1>NOT(ISBLANK(C$10))</formula1>
    </dataValidation>
    <dataValidation type="date" allowBlank="1" showInputMessage="1" showErrorMessage="1" error="ONLY DATES FROM JANUARY 2022 VALID" sqref="C11">
      <formula1>44562</formula1>
      <formula2>47483</formula2>
    </dataValidation>
  </dataValidations>
  <printOptions/>
  <pageMargins left="0.7086614173228347" right="0.7086614173228347" top="0.7480314960629921" bottom="0.7480314960629921" header="0.31496062992125984" footer="0.31496062992125984"/>
  <pageSetup horizontalDpi="600" verticalDpi="600" orientation="landscape" scale="41" r:id="rId1"/>
  <headerFooter>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topLeftCell="A1">
      <selection activeCell="B7" sqref="B7"/>
    </sheetView>
  </sheetViews>
  <sheetFormatPr defaultColWidth="9.140625" defaultRowHeight="15"/>
  <cols>
    <col min="1" max="1" width="40.28125" style="36" customWidth="1"/>
    <col min="2" max="2" width="8.8515625" style="36" customWidth="1"/>
    <col min="3" max="29" width="18.00390625" style="36" customWidth="1"/>
    <col min="30" max="16384" width="8.7109375" style="36" customWidth="1"/>
  </cols>
  <sheetData>
    <row r="1" spans="1:10" ht="125" customHeight="1">
      <c r="A1" s="179" t="s">
        <v>87</v>
      </c>
      <c r="B1" s="179"/>
      <c r="C1" s="179"/>
      <c r="D1" s="179"/>
      <c r="E1" s="179"/>
      <c r="F1" s="179"/>
      <c r="G1" s="179"/>
      <c r="H1" s="179"/>
      <c r="J1" s="89" t="s">
        <v>86</v>
      </c>
    </row>
    <row r="2" spans="1:8" ht="14.5" customHeight="1">
      <c r="A2" s="87"/>
      <c r="B2" s="87"/>
      <c r="C2" s="87"/>
      <c r="D2" s="87"/>
      <c r="E2" s="87"/>
      <c r="F2" s="87"/>
      <c r="G2" s="87"/>
      <c r="H2" s="87"/>
    </row>
    <row r="3" spans="1:8" s="89" customFormat="1" ht="22.5" customHeight="1">
      <c r="A3" s="179" t="s">
        <v>93</v>
      </c>
      <c r="B3" s="179"/>
      <c r="C3" s="179"/>
      <c r="D3" s="179"/>
      <c r="E3" s="179"/>
      <c r="F3" s="179"/>
      <c r="G3" s="179"/>
      <c r="H3" s="179"/>
    </row>
    <row r="5" spans="1:2" ht="15">
      <c r="A5" s="163" t="s">
        <v>96</v>
      </c>
      <c r="B5" s="64" t="str">
        <f>IF('Ex Gratia Payment Summary'!B18:H18=0,"",'Ex Gratia Payment Summary'!B18:H18)</f>
        <v/>
      </c>
    </row>
    <row r="7" spans="1:4" s="15" customFormat="1" ht="15">
      <c r="A7" s="22" t="s">
        <v>68</v>
      </c>
      <c r="B7" s="20"/>
      <c r="C7" s="27"/>
      <c r="D7" s="27"/>
    </row>
    <row r="10" spans="1:26" ht="15">
      <c r="A10" s="85" t="s">
        <v>61</v>
      </c>
      <c r="B10" s="37"/>
      <c r="C10" s="38" t="str">
        <f>IF('Material Price Inflation '!C10=0,"",'Material Price Inflation '!C10)</f>
        <v/>
      </c>
      <c r="D10" s="38" t="str">
        <f>IF('Material Price Inflation '!D10=0,"",'Material Price Inflation '!D10)</f>
        <v/>
      </c>
      <c r="E10" s="38" t="str">
        <f>IF('Material Price Inflation '!E10=0,"",'Material Price Inflation '!E10)</f>
        <v/>
      </c>
      <c r="F10" s="38" t="str">
        <f>IF('Material Price Inflation '!F10=0,"",'Material Price Inflation '!F10)</f>
        <v/>
      </c>
      <c r="G10" s="38" t="str">
        <f>IF('Material Price Inflation '!G10=0,"",'Material Price Inflation '!G10)</f>
        <v/>
      </c>
      <c r="H10" s="38" t="str">
        <f>IF('Material Price Inflation '!H10=0,"",'Material Price Inflation '!H10)</f>
        <v/>
      </c>
      <c r="I10" s="38" t="str">
        <f>IF('Material Price Inflation '!I10=0,"",'Material Price Inflation '!I10)</f>
        <v/>
      </c>
      <c r="J10" s="38" t="str">
        <f>IF('Material Price Inflation '!J10=0,"",'Material Price Inflation '!J10)</f>
        <v/>
      </c>
      <c r="K10" s="38" t="str">
        <f>IF('Material Price Inflation '!K10=0,"",'Material Price Inflation '!K10)</f>
        <v/>
      </c>
      <c r="L10" s="38" t="str">
        <f>IF('Material Price Inflation '!L10=0,"",'Material Price Inflation '!L10)</f>
        <v/>
      </c>
      <c r="M10" s="38" t="str">
        <f>IF('Material Price Inflation '!M10=0,"",'Material Price Inflation '!M10)</f>
        <v/>
      </c>
      <c r="N10" s="38" t="str">
        <f>IF('Material Price Inflation '!N10=0,"",'Material Price Inflation '!N10)</f>
        <v/>
      </c>
      <c r="O10" s="38" t="str">
        <f>IF('Material Price Inflation '!O10=0,"",'Material Price Inflation '!O10)</f>
        <v/>
      </c>
      <c r="P10" s="38" t="str">
        <f>IF('Material Price Inflation '!P10=0,"",'Material Price Inflation '!P10)</f>
        <v/>
      </c>
      <c r="Q10" s="38" t="str">
        <f>IF('Material Price Inflation '!Q10=0,"",'Material Price Inflation '!Q10)</f>
        <v/>
      </c>
      <c r="R10" s="38" t="str">
        <f>IF('Material Price Inflation '!R10=0,"",'Material Price Inflation '!R10)</f>
        <v/>
      </c>
      <c r="S10" s="38" t="str">
        <f>IF('Material Price Inflation '!S10=0,"",'Material Price Inflation '!S10)</f>
        <v/>
      </c>
      <c r="T10" s="38" t="str">
        <f>IF('Material Price Inflation '!T10=0,"",'Material Price Inflation '!T10)</f>
        <v/>
      </c>
      <c r="U10" s="38" t="str">
        <f>IF('Material Price Inflation '!U10=0,"",'Material Price Inflation '!U10)</f>
        <v/>
      </c>
      <c r="V10" s="38" t="str">
        <f>IF('Material Price Inflation '!V10=0,"",'Material Price Inflation '!V10)</f>
        <v/>
      </c>
      <c r="W10" s="38" t="str">
        <f>IF('Material Price Inflation '!W10=0,"",'Material Price Inflation '!W10)</f>
        <v/>
      </c>
      <c r="X10" s="38" t="str">
        <f>IF('Material Price Inflation '!X10=0,"",'Material Price Inflation '!X10)</f>
        <v/>
      </c>
      <c r="Y10" s="38" t="str">
        <f>IF('Material Price Inflation '!Y10=0,"",'Material Price Inflation '!Y10)</f>
        <v/>
      </c>
      <c r="Z10" s="38" t="str">
        <f>IF('Material Price Inflation '!Z10=0,"",'Material Price Inflation '!Z10)</f>
        <v/>
      </c>
    </row>
    <row r="11" spans="1:26" ht="15">
      <c r="A11" s="39" t="s">
        <v>25</v>
      </c>
      <c r="B11" s="37"/>
      <c r="C11" s="40" t="str">
        <f>IF('Material Price Inflation '!C$11=0,"",'Material Price Inflation '!C$11)</f>
        <v/>
      </c>
      <c r="D11" s="40" t="str">
        <f>IF('Material Price Inflation '!D$11=0,"",'Material Price Inflation '!D$11)</f>
        <v/>
      </c>
      <c r="E11" s="40" t="str">
        <f>IF('Material Price Inflation '!E$11=0,"",'Material Price Inflation '!E$11)</f>
        <v/>
      </c>
      <c r="F11" s="40" t="str">
        <f>IF('Material Price Inflation '!F$11=0,"",'Material Price Inflation '!F$11)</f>
        <v/>
      </c>
      <c r="G11" s="40" t="str">
        <f>IF('Material Price Inflation '!G$11=0,"",'Material Price Inflation '!G$11)</f>
        <v/>
      </c>
      <c r="H11" s="40" t="str">
        <f>IF('Material Price Inflation '!H$11=0,"",'Material Price Inflation '!H$11)</f>
        <v/>
      </c>
      <c r="I11" s="40" t="str">
        <f>IF('Material Price Inflation '!I$11=0,"",'Material Price Inflation '!I$11)</f>
        <v/>
      </c>
      <c r="J11" s="40" t="str">
        <f>IF('Material Price Inflation '!J$11=0,"",'Material Price Inflation '!J$11)</f>
        <v/>
      </c>
      <c r="K11" s="40" t="str">
        <f>IF('Material Price Inflation '!K$11=0,"",'Material Price Inflation '!K$11)</f>
        <v/>
      </c>
      <c r="L11" s="40" t="str">
        <f>IF('Material Price Inflation '!L$11=0,"",'Material Price Inflation '!L$11)</f>
        <v/>
      </c>
      <c r="M11" s="40" t="str">
        <f>IF('Material Price Inflation '!M$11=0,"",'Material Price Inflation '!M$11)</f>
        <v/>
      </c>
      <c r="N11" s="40" t="str">
        <f>IF('Material Price Inflation '!N$11=0,"",'Material Price Inflation '!N$11)</f>
        <v/>
      </c>
      <c r="O11" s="40" t="str">
        <f>IF('Material Price Inflation '!O$11=0,"",'Material Price Inflation '!O$11)</f>
        <v/>
      </c>
      <c r="P11" s="40" t="str">
        <f>IF('Material Price Inflation '!P$11=0,"",'Material Price Inflation '!P$11)</f>
        <v/>
      </c>
      <c r="Q11" s="40" t="str">
        <f>IF('Material Price Inflation '!Q$11=0,"",'Material Price Inflation '!Q$11)</f>
        <v/>
      </c>
      <c r="R11" s="40" t="str">
        <f>IF('Material Price Inflation '!R$11=0,"",'Material Price Inflation '!R$11)</f>
        <v/>
      </c>
      <c r="S11" s="40" t="str">
        <f>IF('Material Price Inflation '!S$11=0,"",'Material Price Inflation '!S$11)</f>
        <v/>
      </c>
      <c r="T11" s="40" t="str">
        <f>IF('Material Price Inflation '!T$11=0,"",'Material Price Inflation '!T$11)</f>
        <v/>
      </c>
      <c r="U11" s="40" t="str">
        <f>IF('Material Price Inflation '!U$11=0,"",'Material Price Inflation '!U$11)</f>
        <v/>
      </c>
      <c r="V11" s="40" t="str">
        <f>IF('Material Price Inflation '!V$11=0,"",'Material Price Inflation '!V$11)</f>
        <v/>
      </c>
      <c r="W11" s="40" t="str">
        <f>IF('Material Price Inflation '!W$11=0,"",'Material Price Inflation '!W$11)</f>
        <v/>
      </c>
      <c r="X11" s="40" t="str">
        <f>IF('Material Price Inflation '!X$11=0,"",'Material Price Inflation '!X$11)</f>
        <v/>
      </c>
      <c r="Y11" s="40" t="str">
        <f>IF('Material Price Inflation '!Y$11=0,"",'Material Price Inflation '!Y$11)</f>
        <v/>
      </c>
      <c r="Z11" s="40" t="str">
        <f>IF('Material Price Inflation '!Z$11=0,"",'Material Price Inflation '!Z$11)</f>
        <v/>
      </c>
    </row>
    <row r="12" spans="1:26" s="44" customFormat="1" ht="15">
      <c r="A12" s="41" t="str">
        <f>'Ex Gratia Payment Summary'!$A$24</f>
        <v>Effective Value (EV) for the Period</v>
      </c>
      <c r="B12" s="42"/>
      <c r="C12" s="43">
        <f>'Material Price Inflation '!C$12</f>
        <v>0</v>
      </c>
      <c r="D12" s="43">
        <f>'Material Price Inflation '!D$12</f>
        <v>0</v>
      </c>
      <c r="E12" s="43">
        <f>'Material Price Inflation '!E$12</f>
        <v>0</v>
      </c>
      <c r="F12" s="43">
        <f>'Material Price Inflation '!F$12</f>
        <v>0</v>
      </c>
      <c r="G12" s="43">
        <f>'Material Price Inflation '!G$12</f>
        <v>0</v>
      </c>
      <c r="H12" s="43">
        <f>'Material Price Inflation '!H$12</f>
        <v>0</v>
      </c>
      <c r="I12" s="43">
        <f>'Material Price Inflation '!I$12</f>
        <v>0</v>
      </c>
      <c r="J12" s="43">
        <f>'Material Price Inflation '!J$12</f>
        <v>0</v>
      </c>
      <c r="K12" s="43">
        <f>'Material Price Inflation '!K$12</f>
        <v>0</v>
      </c>
      <c r="L12" s="43">
        <f>'Material Price Inflation '!L$12</f>
        <v>0</v>
      </c>
      <c r="M12" s="43">
        <f>'Material Price Inflation '!M$12</f>
        <v>0</v>
      </c>
      <c r="N12" s="43">
        <f>'Material Price Inflation '!N$12</f>
        <v>0</v>
      </c>
      <c r="O12" s="43">
        <f>'Material Price Inflation '!O$12</f>
        <v>0</v>
      </c>
      <c r="P12" s="43">
        <f>'Material Price Inflation '!P$12</f>
        <v>0</v>
      </c>
      <c r="Q12" s="43">
        <f>'Material Price Inflation '!Q$12</f>
        <v>0</v>
      </c>
      <c r="R12" s="43">
        <f>'Material Price Inflation '!R$12</f>
        <v>0</v>
      </c>
      <c r="S12" s="43">
        <f>'Material Price Inflation '!S$12</f>
        <v>0</v>
      </c>
      <c r="T12" s="43">
        <f>'Material Price Inflation '!T$12</f>
        <v>0</v>
      </c>
      <c r="U12" s="43">
        <f>'Material Price Inflation '!U$12</f>
        <v>0</v>
      </c>
      <c r="V12" s="43">
        <f>'Material Price Inflation '!V$12</f>
        <v>0</v>
      </c>
      <c r="W12" s="43">
        <f>'Material Price Inflation '!W$12</f>
        <v>0</v>
      </c>
      <c r="X12" s="43">
        <f>'Material Price Inflation '!X$12</f>
        <v>0</v>
      </c>
      <c r="Y12" s="43">
        <f>'Material Price Inflation '!Y$12</f>
        <v>0</v>
      </c>
      <c r="Z12" s="43">
        <f>'Material Price Inflation '!Z$12</f>
        <v>0</v>
      </c>
    </row>
    <row r="13" spans="1:26" s="44" customFormat="1" ht="15">
      <c r="A13" s="42" t="s">
        <v>65</v>
      </c>
      <c r="B13" s="45">
        <v>0.04</v>
      </c>
      <c r="C13" s="46">
        <f>$B$13</f>
        <v>0.04</v>
      </c>
      <c r="D13" s="46">
        <f aca="true" t="shared" si="0" ref="D13:Z13">$B$13</f>
        <v>0.04</v>
      </c>
      <c r="E13" s="46">
        <f t="shared" si="0"/>
        <v>0.04</v>
      </c>
      <c r="F13" s="46">
        <f t="shared" si="0"/>
        <v>0.04</v>
      </c>
      <c r="G13" s="46">
        <f t="shared" si="0"/>
        <v>0.04</v>
      </c>
      <c r="H13" s="46">
        <f t="shared" si="0"/>
        <v>0.04</v>
      </c>
      <c r="I13" s="46">
        <f t="shared" si="0"/>
        <v>0.04</v>
      </c>
      <c r="J13" s="46">
        <f t="shared" si="0"/>
        <v>0.04</v>
      </c>
      <c r="K13" s="46">
        <f t="shared" si="0"/>
        <v>0.04</v>
      </c>
      <c r="L13" s="46">
        <f t="shared" si="0"/>
        <v>0.04</v>
      </c>
      <c r="M13" s="46">
        <f t="shared" si="0"/>
        <v>0.04</v>
      </c>
      <c r="N13" s="46">
        <f t="shared" si="0"/>
        <v>0.04</v>
      </c>
      <c r="O13" s="46">
        <f t="shared" si="0"/>
        <v>0.04</v>
      </c>
      <c r="P13" s="46">
        <f t="shared" si="0"/>
        <v>0.04</v>
      </c>
      <c r="Q13" s="46">
        <f t="shared" si="0"/>
        <v>0.04</v>
      </c>
      <c r="R13" s="46">
        <f t="shared" si="0"/>
        <v>0.04</v>
      </c>
      <c r="S13" s="46">
        <f t="shared" si="0"/>
        <v>0.04</v>
      </c>
      <c r="T13" s="46">
        <f t="shared" si="0"/>
        <v>0.04</v>
      </c>
      <c r="U13" s="46">
        <f t="shared" si="0"/>
        <v>0.04</v>
      </c>
      <c r="V13" s="46">
        <f t="shared" si="0"/>
        <v>0.04</v>
      </c>
      <c r="W13" s="46">
        <f t="shared" si="0"/>
        <v>0.04</v>
      </c>
      <c r="X13" s="46">
        <f t="shared" si="0"/>
        <v>0.04</v>
      </c>
      <c r="Y13" s="46">
        <f t="shared" si="0"/>
        <v>0.04</v>
      </c>
      <c r="Z13" s="46">
        <f t="shared" si="0"/>
        <v>0.04</v>
      </c>
    </row>
    <row r="14" spans="1:26" s="49" customFormat="1" ht="15">
      <c r="A14" s="47" t="s">
        <v>77</v>
      </c>
      <c r="B14" s="47"/>
      <c r="C14" s="48">
        <f>C$13*C$12</f>
        <v>0</v>
      </c>
      <c r="D14" s="48">
        <f aca="true" t="shared" si="1" ref="D14:Z14">D$13*D$12</f>
        <v>0</v>
      </c>
      <c r="E14" s="48">
        <f t="shared" si="1"/>
        <v>0</v>
      </c>
      <c r="F14" s="48">
        <f t="shared" si="1"/>
        <v>0</v>
      </c>
      <c r="G14" s="48">
        <f t="shared" si="1"/>
        <v>0</v>
      </c>
      <c r="H14" s="48">
        <f t="shared" si="1"/>
        <v>0</v>
      </c>
      <c r="I14" s="48">
        <f t="shared" si="1"/>
        <v>0</v>
      </c>
      <c r="J14" s="48">
        <f t="shared" si="1"/>
        <v>0</v>
      </c>
      <c r="K14" s="48">
        <f t="shared" si="1"/>
        <v>0</v>
      </c>
      <c r="L14" s="48">
        <f t="shared" si="1"/>
        <v>0</v>
      </c>
      <c r="M14" s="48">
        <f t="shared" si="1"/>
        <v>0</v>
      </c>
      <c r="N14" s="48">
        <f t="shared" si="1"/>
        <v>0</v>
      </c>
      <c r="O14" s="48">
        <f t="shared" si="1"/>
        <v>0</v>
      </c>
      <c r="P14" s="48">
        <f t="shared" si="1"/>
        <v>0</v>
      </c>
      <c r="Q14" s="48">
        <f t="shared" si="1"/>
        <v>0</v>
      </c>
      <c r="R14" s="48">
        <f t="shared" si="1"/>
        <v>0</v>
      </c>
      <c r="S14" s="48">
        <f t="shared" si="1"/>
        <v>0</v>
      </c>
      <c r="T14" s="48">
        <f t="shared" si="1"/>
        <v>0</v>
      </c>
      <c r="U14" s="48">
        <f t="shared" si="1"/>
        <v>0</v>
      </c>
      <c r="V14" s="48">
        <f t="shared" si="1"/>
        <v>0</v>
      </c>
      <c r="W14" s="48">
        <f t="shared" si="1"/>
        <v>0</v>
      </c>
      <c r="X14" s="48">
        <f t="shared" si="1"/>
        <v>0</v>
      </c>
      <c r="Y14" s="48">
        <f t="shared" si="1"/>
        <v>0</v>
      </c>
      <c r="Z14" s="48">
        <f t="shared" si="1"/>
        <v>0</v>
      </c>
    </row>
    <row r="15" spans="1:26" ht="15">
      <c r="A15" s="37"/>
      <c r="B15" s="50"/>
      <c r="C15" s="51"/>
      <c r="D15" s="52"/>
      <c r="E15" s="52"/>
      <c r="F15" s="52"/>
      <c r="G15" s="52"/>
      <c r="H15" s="52"/>
      <c r="I15" s="52"/>
      <c r="J15" s="52"/>
      <c r="K15" s="52"/>
      <c r="L15" s="52"/>
      <c r="M15" s="52"/>
      <c r="N15" s="52"/>
      <c r="O15" s="52"/>
      <c r="P15" s="52"/>
      <c r="Q15" s="52"/>
      <c r="R15" s="52"/>
      <c r="S15" s="52"/>
      <c r="T15" s="52"/>
      <c r="U15" s="52"/>
      <c r="V15" s="52"/>
      <c r="W15" s="52"/>
      <c r="X15" s="52"/>
      <c r="Y15" s="52"/>
      <c r="Z15" s="52"/>
    </row>
    <row r="16" spans="1:26" ht="15">
      <c r="A16" s="53" t="s">
        <v>42</v>
      </c>
      <c r="B16" s="37"/>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
      <c r="A17" s="37" t="s">
        <v>43</v>
      </c>
      <c r="B17" s="37"/>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
      <c r="A18" s="37" t="s">
        <v>68</v>
      </c>
      <c r="B18" s="54"/>
      <c r="C18" s="55">
        <f>$B$7</f>
        <v>0</v>
      </c>
      <c r="D18" s="55">
        <f aca="true" t="shared" si="2" ref="D18:Z18">$B$7</f>
        <v>0</v>
      </c>
      <c r="E18" s="55">
        <f t="shared" si="2"/>
        <v>0</v>
      </c>
      <c r="F18" s="55">
        <f t="shared" si="2"/>
        <v>0</v>
      </c>
      <c r="G18" s="55">
        <f t="shared" si="2"/>
        <v>0</v>
      </c>
      <c r="H18" s="55">
        <f t="shared" si="2"/>
        <v>0</v>
      </c>
      <c r="I18" s="55">
        <f t="shared" si="2"/>
        <v>0</v>
      </c>
      <c r="J18" s="55">
        <f t="shared" si="2"/>
        <v>0</v>
      </c>
      <c r="K18" s="55">
        <f t="shared" si="2"/>
        <v>0</v>
      </c>
      <c r="L18" s="55">
        <f t="shared" si="2"/>
        <v>0</v>
      </c>
      <c r="M18" s="55">
        <f t="shared" si="2"/>
        <v>0</v>
      </c>
      <c r="N18" s="55">
        <f t="shared" si="2"/>
        <v>0</v>
      </c>
      <c r="O18" s="55">
        <f t="shared" si="2"/>
        <v>0</v>
      </c>
      <c r="P18" s="55">
        <f t="shared" si="2"/>
        <v>0</v>
      </c>
      <c r="Q18" s="55">
        <f t="shared" si="2"/>
        <v>0</v>
      </c>
      <c r="R18" s="55">
        <f t="shared" si="2"/>
        <v>0</v>
      </c>
      <c r="S18" s="55">
        <f t="shared" si="2"/>
        <v>0</v>
      </c>
      <c r="T18" s="55">
        <f t="shared" si="2"/>
        <v>0</v>
      </c>
      <c r="U18" s="55">
        <f t="shared" si="2"/>
        <v>0</v>
      </c>
      <c r="V18" s="55">
        <f t="shared" si="2"/>
        <v>0</v>
      </c>
      <c r="W18" s="55">
        <f t="shared" si="2"/>
        <v>0</v>
      </c>
      <c r="X18" s="55">
        <f t="shared" si="2"/>
        <v>0</v>
      </c>
      <c r="Y18" s="55">
        <f t="shared" si="2"/>
        <v>0</v>
      </c>
      <c r="Z18" s="55">
        <f t="shared" si="2"/>
        <v>0</v>
      </c>
    </row>
    <row r="19" spans="1:26" ht="15">
      <c r="A19" s="37"/>
      <c r="B19" s="37"/>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
      <c r="A20" s="37" t="s">
        <v>27</v>
      </c>
      <c r="B20" s="37"/>
      <c r="C20" s="46">
        <f>_xlfn.IFERROR((C$17-C$18)/C$18,0)</f>
        <v>0</v>
      </c>
      <c r="D20" s="46">
        <f aca="true" t="shared" si="3" ref="D20:Z20">_xlfn.IFERROR((D$17-D$18)/D$18,0)</f>
        <v>0</v>
      </c>
      <c r="E20" s="46">
        <f t="shared" si="3"/>
        <v>0</v>
      </c>
      <c r="F20" s="46">
        <f t="shared" si="3"/>
        <v>0</v>
      </c>
      <c r="G20" s="46">
        <f t="shared" si="3"/>
        <v>0</v>
      </c>
      <c r="H20" s="46">
        <f t="shared" si="3"/>
        <v>0</v>
      </c>
      <c r="I20" s="46">
        <f t="shared" si="3"/>
        <v>0</v>
      </c>
      <c r="J20" s="46">
        <f t="shared" si="3"/>
        <v>0</v>
      </c>
      <c r="K20" s="46">
        <f t="shared" si="3"/>
        <v>0</v>
      </c>
      <c r="L20" s="46">
        <f t="shared" si="3"/>
        <v>0</v>
      </c>
      <c r="M20" s="46">
        <f t="shared" si="3"/>
        <v>0</v>
      </c>
      <c r="N20" s="46">
        <f t="shared" si="3"/>
        <v>0</v>
      </c>
      <c r="O20" s="46">
        <f t="shared" si="3"/>
        <v>0</v>
      </c>
      <c r="P20" s="46">
        <f t="shared" si="3"/>
        <v>0</v>
      </c>
      <c r="Q20" s="46">
        <f t="shared" si="3"/>
        <v>0</v>
      </c>
      <c r="R20" s="46">
        <f t="shared" si="3"/>
        <v>0</v>
      </c>
      <c r="S20" s="46">
        <f t="shared" si="3"/>
        <v>0</v>
      </c>
      <c r="T20" s="46">
        <f t="shared" si="3"/>
        <v>0</v>
      </c>
      <c r="U20" s="46">
        <f t="shared" si="3"/>
        <v>0</v>
      </c>
      <c r="V20" s="46">
        <f t="shared" si="3"/>
        <v>0</v>
      </c>
      <c r="W20" s="46">
        <f t="shared" si="3"/>
        <v>0</v>
      </c>
      <c r="X20" s="46">
        <f t="shared" si="3"/>
        <v>0</v>
      </c>
      <c r="Y20" s="46">
        <f t="shared" si="3"/>
        <v>0</v>
      </c>
      <c r="Z20" s="46">
        <f t="shared" si="3"/>
        <v>0</v>
      </c>
    </row>
    <row r="21" spans="1:26" ht="15">
      <c r="A21" s="37"/>
      <c r="B21" s="37"/>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s="44" customFormat="1" ht="15">
      <c r="A22" s="42" t="s">
        <v>70</v>
      </c>
      <c r="B22" s="42"/>
      <c r="C22" s="43">
        <f>C$20*C$14</f>
        <v>0</v>
      </c>
      <c r="D22" s="43">
        <f aca="true" t="shared" si="4" ref="D22:Z22">D$20*D$14</f>
        <v>0</v>
      </c>
      <c r="E22" s="43">
        <f t="shared" si="4"/>
        <v>0</v>
      </c>
      <c r="F22" s="43">
        <f t="shared" si="4"/>
        <v>0</v>
      </c>
      <c r="G22" s="43">
        <f t="shared" si="4"/>
        <v>0</v>
      </c>
      <c r="H22" s="43">
        <f t="shared" si="4"/>
        <v>0</v>
      </c>
      <c r="I22" s="43">
        <f t="shared" si="4"/>
        <v>0</v>
      </c>
      <c r="J22" s="43">
        <f t="shared" si="4"/>
        <v>0</v>
      </c>
      <c r="K22" s="43">
        <f t="shared" si="4"/>
        <v>0</v>
      </c>
      <c r="L22" s="43">
        <f t="shared" si="4"/>
        <v>0</v>
      </c>
      <c r="M22" s="43">
        <f t="shared" si="4"/>
        <v>0</v>
      </c>
      <c r="N22" s="43">
        <f t="shared" si="4"/>
        <v>0</v>
      </c>
      <c r="O22" s="43">
        <f t="shared" si="4"/>
        <v>0</v>
      </c>
      <c r="P22" s="43">
        <f t="shared" si="4"/>
        <v>0</v>
      </c>
      <c r="Q22" s="43">
        <f t="shared" si="4"/>
        <v>0</v>
      </c>
      <c r="R22" s="43">
        <f t="shared" si="4"/>
        <v>0</v>
      </c>
      <c r="S22" s="43">
        <f t="shared" si="4"/>
        <v>0</v>
      </c>
      <c r="T22" s="43">
        <f t="shared" si="4"/>
        <v>0</v>
      </c>
      <c r="U22" s="43">
        <f t="shared" si="4"/>
        <v>0</v>
      </c>
      <c r="V22" s="43">
        <f t="shared" si="4"/>
        <v>0</v>
      </c>
      <c r="W22" s="43">
        <f t="shared" si="4"/>
        <v>0</v>
      </c>
      <c r="X22" s="43">
        <f t="shared" si="4"/>
        <v>0</v>
      </c>
      <c r="Y22" s="43">
        <f t="shared" si="4"/>
        <v>0</v>
      </c>
      <c r="Z22" s="43">
        <f t="shared" si="4"/>
        <v>0</v>
      </c>
    </row>
    <row r="23" spans="1:26" ht="15">
      <c r="A23" s="37"/>
      <c r="B23" s="37"/>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s="59" customFormat="1" ht="15">
      <c r="A24" s="56" t="s">
        <v>71</v>
      </c>
      <c r="B24" s="57"/>
      <c r="C24" s="58">
        <f>IF(C$22&lt;0,"€0.00",C22)</f>
        <v>0</v>
      </c>
      <c r="D24" s="58">
        <f aca="true" t="shared" si="5" ref="D24:Z24">IF(D$22&lt;0,"€0.00",D22)</f>
        <v>0</v>
      </c>
      <c r="E24" s="58">
        <f t="shared" si="5"/>
        <v>0</v>
      </c>
      <c r="F24" s="58">
        <f t="shared" si="5"/>
        <v>0</v>
      </c>
      <c r="G24" s="58">
        <f t="shared" si="5"/>
        <v>0</v>
      </c>
      <c r="H24" s="58">
        <f t="shared" si="5"/>
        <v>0</v>
      </c>
      <c r="I24" s="58">
        <f t="shared" si="5"/>
        <v>0</v>
      </c>
      <c r="J24" s="58">
        <f t="shared" si="5"/>
        <v>0</v>
      </c>
      <c r="K24" s="58">
        <f t="shared" si="5"/>
        <v>0</v>
      </c>
      <c r="L24" s="58">
        <f t="shared" si="5"/>
        <v>0</v>
      </c>
      <c r="M24" s="58">
        <f t="shared" si="5"/>
        <v>0</v>
      </c>
      <c r="N24" s="58">
        <f t="shared" si="5"/>
        <v>0</v>
      </c>
      <c r="O24" s="58">
        <f t="shared" si="5"/>
        <v>0</v>
      </c>
      <c r="P24" s="58">
        <f t="shared" si="5"/>
        <v>0</v>
      </c>
      <c r="Q24" s="58">
        <f t="shared" si="5"/>
        <v>0</v>
      </c>
      <c r="R24" s="58">
        <f t="shared" si="5"/>
        <v>0</v>
      </c>
      <c r="S24" s="58">
        <f t="shared" si="5"/>
        <v>0</v>
      </c>
      <c r="T24" s="58">
        <f t="shared" si="5"/>
        <v>0</v>
      </c>
      <c r="U24" s="58">
        <f t="shared" si="5"/>
        <v>0</v>
      </c>
      <c r="V24" s="58">
        <f t="shared" si="5"/>
        <v>0</v>
      </c>
      <c r="W24" s="58">
        <f t="shared" si="5"/>
        <v>0</v>
      </c>
      <c r="X24" s="58">
        <f t="shared" si="5"/>
        <v>0</v>
      </c>
      <c r="Y24" s="58">
        <f t="shared" si="5"/>
        <v>0</v>
      </c>
      <c r="Z24" s="58">
        <f t="shared" si="5"/>
        <v>0</v>
      </c>
    </row>
    <row r="25" spans="1:26" s="63" customFormat="1" ht="15">
      <c r="A25" s="60" t="s">
        <v>40</v>
      </c>
      <c r="B25" s="61"/>
      <c r="C25" s="62">
        <f>C24</f>
        <v>0</v>
      </c>
      <c r="D25" s="62">
        <f>D24+C25</f>
        <v>0</v>
      </c>
      <c r="E25" s="62">
        <f aca="true" t="shared" si="6" ref="E25:Z25">E24+D25</f>
        <v>0</v>
      </c>
      <c r="F25" s="62">
        <f t="shared" si="6"/>
        <v>0</v>
      </c>
      <c r="G25" s="62">
        <f t="shared" si="6"/>
        <v>0</v>
      </c>
      <c r="H25" s="62">
        <f t="shared" si="6"/>
        <v>0</v>
      </c>
      <c r="I25" s="62">
        <f t="shared" si="6"/>
        <v>0</v>
      </c>
      <c r="J25" s="62">
        <f t="shared" si="6"/>
        <v>0</v>
      </c>
      <c r="K25" s="62">
        <f t="shared" si="6"/>
        <v>0</v>
      </c>
      <c r="L25" s="62">
        <f t="shared" si="6"/>
        <v>0</v>
      </c>
      <c r="M25" s="62">
        <f t="shared" si="6"/>
        <v>0</v>
      </c>
      <c r="N25" s="62">
        <f t="shared" si="6"/>
        <v>0</v>
      </c>
      <c r="O25" s="62">
        <f t="shared" si="6"/>
        <v>0</v>
      </c>
      <c r="P25" s="62">
        <f t="shared" si="6"/>
        <v>0</v>
      </c>
      <c r="Q25" s="62">
        <f t="shared" si="6"/>
        <v>0</v>
      </c>
      <c r="R25" s="62">
        <f t="shared" si="6"/>
        <v>0</v>
      </c>
      <c r="S25" s="62">
        <f t="shared" si="6"/>
        <v>0</v>
      </c>
      <c r="T25" s="62">
        <f t="shared" si="6"/>
        <v>0</v>
      </c>
      <c r="U25" s="62">
        <f t="shared" si="6"/>
        <v>0</v>
      </c>
      <c r="V25" s="62">
        <f t="shared" si="6"/>
        <v>0</v>
      </c>
      <c r="W25" s="62">
        <f t="shared" si="6"/>
        <v>0</v>
      </c>
      <c r="X25" s="62">
        <f t="shared" si="6"/>
        <v>0</v>
      </c>
      <c r="Y25" s="62">
        <f t="shared" si="6"/>
        <v>0</v>
      </c>
      <c r="Z25" s="62">
        <f t="shared" si="6"/>
        <v>0</v>
      </c>
    </row>
  </sheetData>
  <sheetProtection algorithmName="SHA-512" hashValue="hJU/smYqO5teacQchF6BPalNsvU6l8tzruWYyNHTofLYcZkAmiliVgWa6nlYxSnDK0mJesKFR/5YOvmezFcC4Q==" saltValue="U88wbNwv1v5MT8iLF1iSWg==" spinCount="100000" sheet="1" selectLockedCells="1"/>
  <mergeCells count="2">
    <mergeCell ref="A1:H1"/>
    <mergeCell ref="A3:H3"/>
  </mergeCells>
  <printOptions/>
  <pageMargins left="0.7086614173228347" right="0.7086614173228347" top="0.7480314960629921" bottom="0.7480314960629921" header="0.31496062992125984" footer="0.31496062992125984"/>
  <pageSetup horizontalDpi="600" verticalDpi="600" orientation="landscape" scale="52"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workbookViewId="0" topLeftCell="A1">
      <selection activeCell="B7" sqref="B7"/>
    </sheetView>
  </sheetViews>
  <sheetFormatPr defaultColWidth="9.140625" defaultRowHeight="15"/>
  <cols>
    <col min="1" max="1" width="42.140625" style="36" customWidth="1"/>
    <col min="2" max="2" width="9.57421875" style="36" customWidth="1"/>
    <col min="3" max="4" width="14.7109375" style="36" customWidth="1"/>
    <col min="5" max="26" width="13.421875" style="36" customWidth="1"/>
    <col min="27" max="16384" width="8.7109375" style="36" customWidth="1"/>
  </cols>
  <sheetData>
    <row r="1" spans="1:10" ht="125" customHeight="1">
      <c r="A1" s="179" t="s">
        <v>89</v>
      </c>
      <c r="B1" s="179"/>
      <c r="C1" s="179"/>
      <c r="D1" s="179"/>
      <c r="E1" s="179"/>
      <c r="F1" s="179"/>
      <c r="G1" s="179"/>
      <c r="H1" s="179"/>
      <c r="J1" s="89" t="s">
        <v>86</v>
      </c>
    </row>
    <row r="2" spans="1:8" ht="14.5" customHeight="1">
      <c r="A2" s="87"/>
      <c r="B2" s="87"/>
      <c r="C2" s="87"/>
      <c r="D2" s="87"/>
      <c r="E2" s="87"/>
      <c r="F2" s="87"/>
      <c r="G2" s="87"/>
      <c r="H2" s="87"/>
    </row>
    <row r="3" spans="1:8" s="89" customFormat="1" ht="22.5" customHeight="1">
      <c r="A3" s="179" t="s">
        <v>83</v>
      </c>
      <c r="B3" s="179"/>
      <c r="C3" s="179"/>
      <c r="D3" s="179"/>
      <c r="E3" s="179"/>
      <c r="F3" s="179"/>
      <c r="G3" s="179"/>
      <c r="H3" s="179"/>
    </row>
    <row r="5" spans="1:2" ht="15">
      <c r="A5" s="163" t="s">
        <v>96</v>
      </c>
      <c r="B5" s="64" t="str">
        <f>IF('Ex Gratia Payment Summary'!B18:H18=0,"",'Ex Gratia Payment Summary'!B18:H18)</f>
        <v/>
      </c>
    </row>
    <row r="6" spans="1:4" s="15" customFormat="1" ht="15">
      <c r="A6" s="16"/>
      <c r="B6" s="13"/>
      <c r="C6" s="27"/>
      <c r="D6" s="27"/>
    </row>
    <row r="7" spans="1:4" s="15" customFormat="1" ht="15">
      <c r="A7" s="22" t="s">
        <v>68</v>
      </c>
      <c r="B7" s="20"/>
      <c r="C7" s="27"/>
      <c r="D7" s="27"/>
    </row>
    <row r="10" spans="1:26" ht="15">
      <c r="A10" s="65" t="s">
        <v>39</v>
      </c>
      <c r="B10" s="66"/>
      <c r="C10" s="67" t="str">
        <f>IF('Material Price Inflation '!C10=0,"",'Material Price Inflation '!C10)</f>
        <v/>
      </c>
      <c r="D10" s="67" t="str">
        <f>IF('Material Price Inflation '!D10=0,"",'Material Price Inflation '!D10)</f>
        <v/>
      </c>
      <c r="E10" s="67" t="str">
        <f>IF('Material Price Inflation '!E10=0,"",'Material Price Inflation '!E10)</f>
        <v/>
      </c>
      <c r="F10" s="67" t="str">
        <f>IF('Material Price Inflation '!F10=0,"",'Material Price Inflation '!F10)</f>
        <v/>
      </c>
      <c r="G10" s="67" t="str">
        <f>IF('Material Price Inflation '!G10=0,"",'Material Price Inflation '!G10)</f>
        <v/>
      </c>
      <c r="H10" s="67" t="str">
        <f>IF('Material Price Inflation '!H10=0,"",'Material Price Inflation '!H10)</f>
        <v/>
      </c>
      <c r="I10" s="67" t="str">
        <f>IF('Material Price Inflation '!I10=0,"",'Material Price Inflation '!I10)</f>
        <v/>
      </c>
      <c r="J10" s="67" t="str">
        <f>IF('Material Price Inflation '!J10=0,"",'Material Price Inflation '!J10)</f>
        <v/>
      </c>
      <c r="K10" s="67" t="str">
        <f>IF('Material Price Inflation '!K10=0,"",'Material Price Inflation '!K10)</f>
        <v/>
      </c>
      <c r="L10" s="67" t="str">
        <f>IF('Material Price Inflation '!L10=0,"",'Material Price Inflation '!L10)</f>
        <v/>
      </c>
      <c r="M10" s="67" t="str">
        <f>IF('Material Price Inflation '!M10=0,"",'Material Price Inflation '!M10)</f>
        <v/>
      </c>
      <c r="N10" s="67" t="str">
        <f>IF('Material Price Inflation '!N10=0,"",'Material Price Inflation '!N10)</f>
        <v/>
      </c>
      <c r="O10" s="67" t="str">
        <f>IF('Material Price Inflation '!O10=0,"",'Material Price Inflation '!O10)</f>
        <v/>
      </c>
      <c r="P10" s="67" t="str">
        <f>IF('Material Price Inflation '!P10=0,"",'Material Price Inflation '!P10)</f>
        <v/>
      </c>
      <c r="Q10" s="67" t="str">
        <f>IF('Material Price Inflation '!Q10=0,"",'Material Price Inflation '!Q10)</f>
        <v/>
      </c>
      <c r="R10" s="67" t="str">
        <f>IF('Material Price Inflation '!R10=0,"",'Material Price Inflation '!R10)</f>
        <v/>
      </c>
      <c r="S10" s="67" t="str">
        <f>IF('Material Price Inflation '!S10=0,"",'Material Price Inflation '!S10)</f>
        <v/>
      </c>
      <c r="T10" s="67" t="str">
        <f>IF('Material Price Inflation '!T10=0,"",'Material Price Inflation '!T10)</f>
        <v/>
      </c>
      <c r="U10" s="67" t="str">
        <f>IF('Material Price Inflation '!U10=0,"",'Material Price Inflation '!U10)</f>
        <v/>
      </c>
      <c r="V10" s="67" t="str">
        <f>IF('Material Price Inflation '!V10=0,"",'Material Price Inflation '!V10)</f>
        <v/>
      </c>
      <c r="W10" s="67" t="str">
        <f>IF('Material Price Inflation '!W10=0,"",'Material Price Inflation '!W10)</f>
        <v/>
      </c>
      <c r="X10" s="67" t="str">
        <f>IF('Material Price Inflation '!X10=0,"",'Material Price Inflation '!X10)</f>
        <v/>
      </c>
      <c r="Y10" s="67" t="str">
        <f>IF('Material Price Inflation '!Y10=0,"",'Material Price Inflation '!Y10)</f>
        <v/>
      </c>
      <c r="Z10" s="67" t="str">
        <f>IF('Material Price Inflation '!Z10=0,"",'Material Price Inflation '!Z10)</f>
        <v/>
      </c>
    </row>
    <row r="11" spans="1:26" ht="15">
      <c r="A11" s="68" t="s">
        <v>25</v>
      </c>
      <c r="B11" s="66"/>
      <c r="C11" s="69" t="str">
        <f>IF('Material Price Inflation '!C$11=0,"",'Material Price Inflation '!C$11)</f>
        <v/>
      </c>
      <c r="D11" s="69" t="str">
        <f>IF('Material Price Inflation '!D$11=0,"",'Material Price Inflation '!D$11)</f>
        <v/>
      </c>
      <c r="E11" s="69" t="str">
        <f>IF('Material Price Inflation '!E$11=0,"",'Material Price Inflation '!E$11)</f>
        <v/>
      </c>
      <c r="F11" s="69" t="str">
        <f>IF('Material Price Inflation '!F$11=0,"",'Material Price Inflation '!F$11)</f>
        <v/>
      </c>
      <c r="G11" s="69" t="str">
        <f>IF('Material Price Inflation '!G$11=0,"",'Material Price Inflation '!G$11)</f>
        <v/>
      </c>
      <c r="H11" s="69" t="str">
        <f>IF('Material Price Inflation '!H$11=0,"",'Material Price Inflation '!H$11)</f>
        <v/>
      </c>
      <c r="I11" s="69" t="str">
        <f>IF('Material Price Inflation '!I$11=0,"",'Material Price Inflation '!I$11)</f>
        <v/>
      </c>
      <c r="J11" s="69" t="str">
        <f>IF('Material Price Inflation '!J$11=0,"",'Material Price Inflation '!J$11)</f>
        <v/>
      </c>
      <c r="K11" s="69" t="str">
        <f>IF('Material Price Inflation '!K$11=0,"",'Material Price Inflation '!K$11)</f>
        <v/>
      </c>
      <c r="L11" s="69" t="str">
        <f>IF('Material Price Inflation '!L$11=0,"",'Material Price Inflation '!L$11)</f>
        <v/>
      </c>
      <c r="M11" s="69" t="str">
        <f>IF('Material Price Inflation '!M$11=0,"",'Material Price Inflation '!M$11)</f>
        <v/>
      </c>
      <c r="N11" s="69" t="str">
        <f>IF('Material Price Inflation '!N$11=0,"",'Material Price Inflation '!N$11)</f>
        <v/>
      </c>
      <c r="O11" s="69" t="str">
        <f>IF('Material Price Inflation '!O$11=0,"",'Material Price Inflation '!O$11)</f>
        <v/>
      </c>
      <c r="P11" s="69" t="str">
        <f>IF('Material Price Inflation '!P$11=0,"",'Material Price Inflation '!P$11)</f>
        <v/>
      </c>
      <c r="Q11" s="69" t="str">
        <f>IF('Material Price Inflation '!Q$11=0,"",'Material Price Inflation '!Q$11)</f>
        <v/>
      </c>
      <c r="R11" s="69" t="str">
        <f>IF('Material Price Inflation '!R$11=0,"",'Material Price Inflation '!R$11)</f>
        <v/>
      </c>
      <c r="S11" s="69" t="str">
        <f>IF('Material Price Inflation '!S$11=0,"",'Material Price Inflation '!S$11)</f>
        <v/>
      </c>
      <c r="T11" s="69" t="str">
        <f>IF('Material Price Inflation '!T$11=0,"",'Material Price Inflation '!T$11)</f>
        <v/>
      </c>
      <c r="U11" s="69" t="str">
        <f>IF('Material Price Inflation '!U$11=0,"",'Material Price Inflation '!U$11)</f>
        <v/>
      </c>
      <c r="V11" s="69" t="str">
        <f>IF('Material Price Inflation '!V$11=0,"",'Material Price Inflation '!V$11)</f>
        <v/>
      </c>
      <c r="W11" s="69" t="str">
        <f>IF('Material Price Inflation '!W$11=0,"",'Material Price Inflation '!W$11)</f>
        <v/>
      </c>
      <c r="X11" s="69" t="str">
        <f>IF('Material Price Inflation '!X$11=0,"",'Material Price Inflation '!X$11)</f>
        <v/>
      </c>
      <c r="Y11" s="69" t="str">
        <f>IF('Material Price Inflation '!Y$11=0,"",'Material Price Inflation '!Y$11)</f>
        <v/>
      </c>
      <c r="Z11" s="69" t="str">
        <f>IF('Material Price Inflation '!Z$11=0,"",'Material Price Inflation '!Z$11)</f>
        <v/>
      </c>
    </row>
    <row r="12" spans="1:26" s="44" customFormat="1" ht="15">
      <c r="A12" s="70" t="str">
        <f>'Ex Gratia Payment Summary'!$A$24</f>
        <v>Effective Value (EV) for the Period</v>
      </c>
      <c r="B12" s="71"/>
      <c r="C12" s="43">
        <f>IF('Material Price Inflation '!C$12&lt;0,"",'Material Price Inflation '!C$12)</f>
        <v>0</v>
      </c>
      <c r="D12" s="43">
        <f>IF('Material Price Inflation '!D$12&lt;0,"",'Material Price Inflation '!D$12)</f>
        <v>0</v>
      </c>
      <c r="E12" s="43">
        <f>IF('Material Price Inflation '!E$12&lt;0,"",'Material Price Inflation '!E$12)</f>
        <v>0</v>
      </c>
      <c r="F12" s="43">
        <f>IF('Material Price Inflation '!F$12&lt;0,"",'Material Price Inflation '!F$12)</f>
        <v>0</v>
      </c>
      <c r="G12" s="43">
        <f>IF('Material Price Inflation '!G$12&lt;0,"",'Material Price Inflation '!G$12)</f>
        <v>0</v>
      </c>
      <c r="H12" s="43">
        <f>IF('Material Price Inflation '!H$12&lt;0,"",'Material Price Inflation '!H$12)</f>
        <v>0</v>
      </c>
      <c r="I12" s="43">
        <f>IF('Material Price Inflation '!I$12&lt;0,"",'Material Price Inflation '!I$12)</f>
        <v>0</v>
      </c>
      <c r="J12" s="43">
        <f>IF('Material Price Inflation '!J$12&lt;0,"",'Material Price Inflation '!J$12)</f>
        <v>0</v>
      </c>
      <c r="K12" s="43">
        <f>IF('Material Price Inflation '!K$12&lt;0,"",'Material Price Inflation '!K$12)</f>
        <v>0</v>
      </c>
      <c r="L12" s="43">
        <f>IF('Material Price Inflation '!L$12&lt;0,"",'Material Price Inflation '!L$12)</f>
        <v>0</v>
      </c>
      <c r="M12" s="43">
        <f>IF('Material Price Inflation '!M$12&lt;0,"",'Material Price Inflation '!M$12)</f>
        <v>0</v>
      </c>
      <c r="N12" s="43">
        <f>IF('Material Price Inflation '!N$12&lt;0,"",'Material Price Inflation '!N$12)</f>
        <v>0</v>
      </c>
      <c r="O12" s="43">
        <f>IF('Material Price Inflation '!O$12&lt;0,"",'Material Price Inflation '!O$12)</f>
        <v>0</v>
      </c>
      <c r="P12" s="43">
        <f>IF('Material Price Inflation '!P$12&lt;0,"",'Material Price Inflation '!P$12)</f>
        <v>0</v>
      </c>
      <c r="Q12" s="43">
        <f>IF('Material Price Inflation '!Q$12&lt;0,"",'Material Price Inflation '!Q$12)</f>
        <v>0</v>
      </c>
      <c r="R12" s="43">
        <f>IF('Material Price Inflation '!R$12&lt;0,"",'Material Price Inflation '!R$12)</f>
        <v>0</v>
      </c>
      <c r="S12" s="43">
        <f>IF('Material Price Inflation '!S$12&lt;0,"",'Material Price Inflation '!S$12)</f>
        <v>0</v>
      </c>
      <c r="T12" s="43">
        <f>IF('Material Price Inflation '!T$12&lt;0,"",'Material Price Inflation '!T$12)</f>
        <v>0</v>
      </c>
      <c r="U12" s="43">
        <f>IF('Material Price Inflation '!U$12&lt;0,"",'Material Price Inflation '!U$12)</f>
        <v>0</v>
      </c>
      <c r="V12" s="43">
        <f>IF('Material Price Inflation '!V$12&lt;0,"",'Material Price Inflation '!V$12)</f>
        <v>0</v>
      </c>
      <c r="W12" s="43">
        <f>IF('Material Price Inflation '!W$12&lt;0,"",'Material Price Inflation '!W$12)</f>
        <v>0</v>
      </c>
      <c r="X12" s="43">
        <f>IF('Material Price Inflation '!X$12&lt;0,"",'Material Price Inflation '!X$12)</f>
        <v>0</v>
      </c>
      <c r="Y12" s="43">
        <f>IF('Material Price Inflation '!Y$12&lt;0,"",'Material Price Inflation '!Y$12)</f>
        <v>0</v>
      </c>
      <c r="Z12" s="43">
        <f>IF('Material Price Inflation '!Z$12&lt;0,"",'Material Price Inflation '!Z$12)</f>
        <v>0</v>
      </c>
    </row>
    <row r="13" spans="1:26" s="44" customFormat="1" ht="15">
      <c r="A13" s="71" t="s">
        <v>66</v>
      </c>
      <c r="B13" s="72">
        <v>0.0025</v>
      </c>
      <c r="C13" s="46">
        <f>$B$13</f>
        <v>0.0025</v>
      </c>
      <c r="D13" s="46">
        <f aca="true" t="shared" si="0" ref="D13:Z13">$B$13</f>
        <v>0.0025</v>
      </c>
      <c r="E13" s="46">
        <f t="shared" si="0"/>
        <v>0.0025</v>
      </c>
      <c r="F13" s="46">
        <f t="shared" si="0"/>
        <v>0.0025</v>
      </c>
      <c r="G13" s="46">
        <f t="shared" si="0"/>
        <v>0.0025</v>
      </c>
      <c r="H13" s="46">
        <f t="shared" si="0"/>
        <v>0.0025</v>
      </c>
      <c r="I13" s="46">
        <f t="shared" si="0"/>
        <v>0.0025</v>
      </c>
      <c r="J13" s="46">
        <f t="shared" si="0"/>
        <v>0.0025</v>
      </c>
      <c r="K13" s="46">
        <f t="shared" si="0"/>
        <v>0.0025</v>
      </c>
      <c r="L13" s="46">
        <f t="shared" si="0"/>
        <v>0.0025</v>
      </c>
      <c r="M13" s="46">
        <f t="shared" si="0"/>
        <v>0.0025</v>
      </c>
      <c r="N13" s="46">
        <f t="shared" si="0"/>
        <v>0.0025</v>
      </c>
      <c r="O13" s="46">
        <f t="shared" si="0"/>
        <v>0.0025</v>
      </c>
      <c r="P13" s="46">
        <f t="shared" si="0"/>
        <v>0.0025</v>
      </c>
      <c r="Q13" s="46">
        <f t="shared" si="0"/>
        <v>0.0025</v>
      </c>
      <c r="R13" s="46">
        <f t="shared" si="0"/>
        <v>0.0025</v>
      </c>
      <c r="S13" s="46">
        <f t="shared" si="0"/>
        <v>0.0025</v>
      </c>
      <c r="T13" s="46">
        <f t="shared" si="0"/>
        <v>0.0025</v>
      </c>
      <c r="U13" s="46">
        <f t="shared" si="0"/>
        <v>0.0025</v>
      </c>
      <c r="V13" s="46">
        <f t="shared" si="0"/>
        <v>0.0025</v>
      </c>
      <c r="W13" s="46">
        <f t="shared" si="0"/>
        <v>0.0025</v>
      </c>
      <c r="X13" s="46">
        <f t="shared" si="0"/>
        <v>0.0025</v>
      </c>
      <c r="Y13" s="46">
        <f t="shared" si="0"/>
        <v>0.0025</v>
      </c>
      <c r="Z13" s="46">
        <f t="shared" si="0"/>
        <v>0.0025</v>
      </c>
    </row>
    <row r="14" spans="1:26" s="49" customFormat="1" ht="15">
      <c r="A14" s="73" t="s">
        <v>67</v>
      </c>
      <c r="B14" s="73"/>
      <c r="C14" s="48">
        <f>C$12*C$13</f>
        <v>0</v>
      </c>
      <c r="D14" s="48">
        <f aca="true" t="shared" si="1" ref="D14:Z14">D$12*D$13</f>
        <v>0</v>
      </c>
      <c r="E14" s="48">
        <f t="shared" si="1"/>
        <v>0</v>
      </c>
      <c r="F14" s="48">
        <f t="shared" si="1"/>
        <v>0</v>
      </c>
      <c r="G14" s="48">
        <f t="shared" si="1"/>
        <v>0</v>
      </c>
      <c r="H14" s="48">
        <f t="shared" si="1"/>
        <v>0</v>
      </c>
      <c r="I14" s="48">
        <f t="shared" si="1"/>
        <v>0</v>
      </c>
      <c r="J14" s="48">
        <f t="shared" si="1"/>
        <v>0</v>
      </c>
      <c r="K14" s="48">
        <f t="shared" si="1"/>
        <v>0</v>
      </c>
      <c r="L14" s="48">
        <f t="shared" si="1"/>
        <v>0</v>
      </c>
      <c r="M14" s="48">
        <f t="shared" si="1"/>
        <v>0</v>
      </c>
      <c r="N14" s="48">
        <f t="shared" si="1"/>
        <v>0</v>
      </c>
      <c r="O14" s="48">
        <f t="shared" si="1"/>
        <v>0</v>
      </c>
      <c r="P14" s="48">
        <f t="shared" si="1"/>
        <v>0</v>
      </c>
      <c r="Q14" s="48">
        <f t="shared" si="1"/>
        <v>0</v>
      </c>
      <c r="R14" s="48">
        <f t="shared" si="1"/>
        <v>0</v>
      </c>
      <c r="S14" s="48">
        <f t="shared" si="1"/>
        <v>0</v>
      </c>
      <c r="T14" s="48">
        <f t="shared" si="1"/>
        <v>0</v>
      </c>
      <c r="U14" s="48">
        <f t="shared" si="1"/>
        <v>0</v>
      </c>
      <c r="V14" s="48">
        <f t="shared" si="1"/>
        <v>0</v>
      </c>
      <c r="W14" s="48">
        <f t="shared" si="1"/>
        <v>0</v>
      </c>
      <c r="X14" s="48">
        <f t="shared" si="1"/>
        <v>0</v>
      </c>
      <c r="Y14" s="48">
        <f t="shared" si="1"/>
        <v>0</v>
      </c>
      <c r="Z14" s="48">
        <f t="shared" si="1"/>
        <v>0</v>
      </c>
    </row>
    <row r="15" spans="1:26" ht="15">
      <c r="A15" s="66"/>
      <c r="B15" s="74"/>
      <c r="C15" s="51"/>
      <c r="D15" s="52"/>
      <c r="E15" s="52"/>
      <c r="F15" s="52"/>
      <c r="G15" s="52"/>
      <c r="H15" s="52"/>
      <c r="I15" s="52"/>
      <c r="J15" s="52"/>
      <c r="K15" s="52"/>
      <c r="L15" s="52"/>
      <c r="M15" s="52"/>
      <c r="N15" s="52"/>
      <c r="O15" s="52"/>
      <c r="P15" s="52"/>
      <c r="Q15" s="52"/>
      <c r="R15" s="52"/>
      <c r="S15" s="52"/>
      <c r="T15" s="52"/>
      <c r="U15" s="52"/>
      <c r="V15" s="52"/>
      <c r="W15" s="52"/>
      <c r="X15" s="52"/>
      <c r="Y15" s="52"/>
      <c r="Z15" s="52"/>
    </row>
    <row r="16" spans="1:26" ht="15">
      <c r="A16" s="75" t="s">
        <v>53</v>
      </c>
      <c r="B16" s="66"/>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
      <c r="A17" s="66" t="s">
        <v>43</v>
      </c>
      <c r="B17" s="66"/>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5">
      <c r="A18" s="66" t="s">
        <v>68</v>
      </c>
      <c r="B18" s="69" t="str">
        <f>IF('Material Price Inflation '!$B$4=0,"",'Material Price Inflation '!$B$4)</f>
        <v/>
      </c>
      <c r="C18" s="55">
        <f>$B$7</f>
        <v>0</v>
      </c>
      <c r="D18" s="55">
        <f aca="true" t="shared" si="2" ref="D18:Z18">$B$7</f>
        <v>0</v>
      </c>
      <c r="E18" s="55">
        <f t="shared" si="2"/>
        <v>0</v>
      </c>
      <c r="F18" s="55">
        <f t="shared" si="2"/>
        <v>0</v>
      </c>
      <c r="G18" s="55">
        <f t="shared" si="2"/>
        <v>0</v>
      </c>
      <c r="H18" s="55">
        <f t="shared" si="2"/>
        <v>0</v>
      </c>
      <c r="I18" s="55">
        <f t="shared" si="2"/>
        <v>0</v>
      </c>
      <c r="J18" s="55">
        <f t="shared" si="2"/>
        <v>0</v>
      </c>
      <c r="K18" s="55">
        <f t="shared" si="2"/>
        <v>0</v>
      </c>
      <c r="L18" s="55">
        <f t="shared" si="2"/>
        <v>0</v>
      </c>
      <c r="M18" s="55">
        <f t="shared" si="2"/>
        <v>0</v>
      </c>
      <c r="N18" s="55">
        <f t="shared" si="2"/>
        <v>0</v>
      </c>
      <c r="O18" s="55">
        <f t="shared" si="2"/>
        <v>0</v>
      </c>
      <c r="P18" s="55">
        <f t="shared" si="2"/>
        <v>0</v>
      </c>
      <c r="Q18" s="55">
        <f t="shared" si="2"/>
        <v>0</v>
      </c>
      <c r="R18" s="55">
        <f t="shared" si="2"/>
        <v>0</v>
      </c>
      <c r="S18" s="55">
        <f t="shared" si="2"/>
        <v>0</v>
      </c>
      <c r="T18" s="55">
        <f t="shared" si="2"/>
        <v>0</v>
      </c>
      <c r="U18" s="55">
        <f t="shared" si="2"/>
        <v>0</v>
      </c>
      <c r="V18" s="55">
        <f t="shared" si="2"/>
        <v>0</v>
      </c>
      <c r="W18" s="55">
        <f t="shared" si="2"/>
        <v>0</v>
      </c>
      <c r="X18" s="55">
        <f t="shared" si="2"/>
        <v>0</v>
      </c>
      <c r="Y18" s="55">
        <f t="shared" si="2"/>
        <v>0</v>
      </c>
      <c r="Z18" s="55">
        <f t="shared" si="2"/>
        <v>0</v>
      </c>
    </row>
    <row r="19" spans="1:26" ht="15">
      <c r="A19" s="66"/>
      <c r="B19" s="66"/>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
      <c r="A20" s="66" t="s">
        <v>27</v>
      </c>
      <c r="B20" s="66"/>
      <c r="C20" s="46">
        <f>_xlfn.IFERROR((C$17-C$18)/C$18,0)</f>
        <v>0</v>
      </c>
      <c r="D20" s="46">
        <f aca="true" t="shared" si="3" ref="D20:Z20">_xlfn.IFERROR((D$17-D$18)/D$18,0)</f>
        <v>0</v>
      </c>
      <c r="E20" s="46">
        <f t="shared" si="3"/>
        <v>0</v>
      </c>
      <c r="F20" s="46">
        <f t="shared" si="3"/>
        <v>0</v>
      </c>
      <c r="G20" s="46">
        <f t="shared" si="3"/>
        <v>0</v>
      </c>
      <c r="H20" s="46">
        <f t="shared" si="3"/>
        <v>0</v>
      </c>
      <c r="I20" s="46">
        <f t="shared" si="3"/>
        <v>0</v>
      </c>
      <c r="J20" s="46">
        <f t="shared" si="3"/>
        <v>0</v>
      </c>
      <c r="K20" s="46">
        <f t="shared" si="3"/>
        <v>0</v>
      </c>
      <c r="L20" s="46">
        <f t="shared" si="3"/>
        <v>0</v>
      </c>
      <c r="M20" s="46">
        <f t="shared" si="3"/>
        <v>0</v>
      </c>
      <c r="N20" s="46">
        <f t="shared" si="3"/>
        <v>0</v>
      </c>
      <c r="O20" s="46">
        <f t="shared" si="3"/>
        <v>0</v>
      </c>
      <c r="P20" s="46">
        <f t="shared" si="3"/>
        <v>0</v>
      </c>
      <c r="Q20" s="46">
        <f t="shared" si="3"/>
        <v>0</v>
      </c>
      <c r="R20" s="46">
        <f t="shared" si="3"/>
        <v>0</v>
      </c>
      <c r="S20" s="46">
        <f t="shared" si="3"/>
        <v>0</v>
      </c>
      <c r="T20" s="46">
        <f t="shared" si="3"/>
        <v>0</v>
      </c>
      <c r="U20" s="46">
        <f t="shared" si="3"/>
        <v>0</v>
      </c>
      <c r="V20" s="46">
        <f t="shared" si="3"/>
        <v>0</v>
      </c>
      <c r="W20" s="46">
        <f t="shared" si="3"/>
        <v>0</v>
      </c>
      <c r="X20" s="46">
        <f t="shared" si="3"/>
        <v>0</v>
      </c>
      <c r="Y20" s="46">
        <f t="shared" si="3"/>
        <v>0</v>
      </c>
      <c r="Z20" s="46">
        <f t="shared" si="3"/>
        <v>0</v>
      </c>
    </row>
    <row r="21" spans="1:26" ht="15">
      <c r="A21" s="66"/>
      <c r="B21" s="66"/>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s="44" customFormat="1" ht="15">
      <c r="A22" s="71" t="s">
        <v>72</v>
      </c>
      <c r="B22" s="71"/>
      <c r="C22" s="43">
        <f aca="true" t="shared" si="4" ref="C22:Z22">C$20*C$14</f>
        <v>0</v>
      </c>
      <c r="D22" s="43">
        <f t="shared" si="4"/>
        <v>0</v>
      </c>
      <c r="E22" s="43">
        <f t="shared" si="4"/>
        <v>0</v>
      </c>
      <c r="F22" s="43">
        <f t="shared" si="4"/>
        <v>0</v>
      </c>
      <c r="G22" s="43">
        <f t="shared" si="4"/>
        <v>0</v>
      </c>
      <c r="H22" s="43">
        <f t="shared" si="4"/>
        <v>0</v>
      </c>
      <c r="I22" s="43">
        <f t="shared" si="4"/>
        <v>0</v>
      </c>
      <c r="J22" s="43">
        <f t="shared" si="4"/>
        <v>0</v>
      </c>
      <c r="K22" s="43">
        <f t="shared" si="4"/>
        <v>0</v>
      </c>
      <c r="L22" s="43">
        <f t="shared" si="4"/>
        <v>0</v>
      </c>
      <c r="M22" s="43">
        <f t="shared" si="4"/>
        <v>0</v>
      </c>
      <c r="N22" s="43">
        <f t="shared" si="4"/>
        <v>0</v>
      </c>
      <c r="O22" s="43">
        <f t="shared" si="4"/>
        <v>0</v>
      </c>
      <c r="P22" s="43">
        <f t="shared" si="4"/>
        <v>0</v>
      </c>
      <c r="Q22" s="43">
        <f t="shared" si="4"/>
        <v>0</v>
      </c>
      <c r="R22" s="43">
        <f t="shared" si="4"/>
        <v>0</v>
      </c>
      <c r="S22" s="43">
        <f t="shared" si="4"/>
        <v>0</v>
      </c>
      <c r="T22" s="43">
        <f t="shared" si="4"/>
        <v>0</v>
      </c>
      <c r="U22" s="43">
        <f t="shared" si="4"/>
        <v>0</v>
      </c>
      <c r="V22" s="43">
        <f t="shared" si="4"/>
        <v>0</v>
      </c>
      <c r="W22" s="43">
        <f t="shared" si="4"/>
        <v>0</v>
      </c>
      <c r="X22" s="43">
        <f t="shared" si="4"/>
        <v>0</v>
      </c>
      <c r="Y22" s="43">
        <f t="shared" si="4"/>
        <v>0</v>
      </c>
      <c r="Z22" s="43">
        <f t="shared" si="4"/>
        <v>0</v>
      </c>
    </row>
    <row r="23" spans="1:26" ht="15">
      <c r="A23" s="66"/>
      <c r="B23" s="66"/>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s="59" customFormat="1" ht="15">
      <c r="A24" s="76" t="s">
        <v>73</v>
      </c>
      <c r="B24" s="77"/>
      <c r="C24" s="58">
        <f>IF(C$22&lt;0,"€0.00",C22)</f>
        <v>0</v>
      </c>
      <c r="D24" s="58">
        <f aca="true" t="shared" si="5" ref="D24:Z24">IF(D$22&lt;0,"€0.00",D22)</f>
        <v>0</v>
      </c>
      <c r="E24" s="58">
        <f t="shared" si="5"/>
        <v>0</v>
      </c>
      <c r="F24" s="58">
        <f t="shared" si="5"/>
        <v>0</v>
      </c>
      <c r="G24" s="58">
        <f t="shared" si="5"/>
        <v>0</v>
      </c>
      <c r="H24" s="58">
        <f t="shared" si="5"/>
        <v>0</v>
      </c>
      <c r="I24" s="58">
        <f t="shared" si="5"/>
        <v>0</v>
      </c>
      <c r="J24" s="58">
        <f t="shared" si="5"/>
        <v>0</v>
      </c>
      <c r="K24" s="58">
        <f t="shared" si="5"/>
        <v>0</v>
      </c>
      <c r="L24" s="58">
        <f t="shared" si="5"/>
        <v>0</v>
      </c>
      <c r="M24" s="58">
        <f t="shared" si="5"/>
        <v>0</v>
      </c>
      <c r="N24" s="58">
        <f t="shared" si="5"/>
        <v>0</v>
      </c>
      <c r="O24" s="58">
        <f t="shared" si="5"/>
        <v>0</v>
      </c>
      <c r="P24" s="58">
        <f t="shared" si="5"/>
        <v>0</v>
      </c>
      <c r="Q24" s="58">
        <f t="shared" si="5"/>
        <v>0</v>
      </c>
      <c r="R24" s="58">
        <f t="shared" si="5"/>
        <v>0</v>
      </c>
      <c r="S24" s="58">
        <f t="shared" si="5"/>
        <v>0</v>
      </c>
      <c r="T24" s="58">
        <f t="shared" si="5"/>
        <v>0</v>
      </c>
      <c r="U24" s="58">
        <f t="shared" si="5"/>
        <v>0</v>
      </c>
      <c r="V24" s="58">
        <f t="shared" si="5"/>
        <v>0</v>
      </c>
      <c r="W24" s="58">
        <f t="shared" si="5"/>
        <v>0</v>
      </c>
      <c r="X24" s="58">
        <f t="shared" si="5"/>
        <v>0</v>
      </c>
      <c r="Y24" s="58">
        <f t="shared" si="5"/>
        <v>0</v>
      </c>
      <c r="Z24" s="58">
        <f t="shared" si="5"/>
        <v>0</v>
      </c>
    </row>
    <row r="25" spans="1:26" s="63" customFormat="1" ht="15">
      <c r="A25" s="78" t="s">
        <v>40</v>
      </c>
      <c r="B25" s="79"/>
      <c r="C25" s="62">
        <f>C24</f>
        <v>0</v>
      </c>
      <c r="D25" s="62">
        <f>D24+C25</f>
        <v>0</v>
      </c>
      <c r="E25" s="62">
        <f aca="true" t="shared" si="6" ref="E25:Z25">E24+D25</f>
        <v>0</v>
      </c>
      <c r="F25" s="62">
        <f t="shared" si="6"/>
        <v>0</v>
      </c>
      <c r="G25" s="62">
        <f t="shared" si="6"/>
        <v>0</v>
      </c>
      <c r="H25" s="62">
        <f t="shared" si="6"/>
        <v>0</v>
      </c>
      <c r="I25" s="62">
        <f t="shared" si="6"/>
        <v>0</v>
      </c>
      <c r="J25" s="62">
        <f t="shared" si="6"/>
        <v>0</v>
      </c>
      <c r="K25" s="62">
        <f t="shared" si="6"/>
        <v>0</v>
      </c>
      <c r="L25" s="62">
        <f t="shared" si="6"/>
        <v>0</v>
      </c>
      <c r="M25" s="62">
        <f t="shared" si="6"/>
        <v>0</v>
      </c>
      <c r="N25" s="62">
        <f t="shared" si="6"/>
        <v>0</v>
      </c>
      <c r="O25" s="62">
        <f t="shared" si="6"/>
        <v>0</v>
      </c>
      <c r="P25" s="62">
        <f t="shared" si="6"/>
        <v>0</v>
      </c>
      <c r="Q25" s="62">
        <f t="shared" si="6"/>
        <v>0</v>
      </c>
      <c r="R25" s="62">
        <f t="shared" si="6"/>
        <v>0</v>
      </c>
      <c r="S25" s="62">
        <f t="shared" si="6"/>
        <v>0</v>
      </c>
      <c r="T25" s="62">
        <f t="shared" si="6"/>
        <v>0</v>
      </c>
      <c r="U25" s="62">
        <f t="shared" si="6"/>
        <v>0</v>
      </c>
      <c r="V25" s="62">
        <f t="shared" si="6"/>
        <v>0</v>
      </c>
      <c r="W25" s="62">
        <f t="shared" si="6"/>
        <v>0</v>
      </c>
      <c r="X25" s="62">
        <f t="shared" si="6"/>
        <v>0</v>
      </c>
      <c r="Y25" s="62">
        <f t="shared" si="6"/>
        <v>0</v>
      </c>
      <c r="Z25" s="62">
        <f t="shared" si="6"/>
        <v>0</v>
      </c>
    </row>
    <row r="26" spans="5:26" ht="15">
      <c r="E26" s="80"/>
      <c r="G26" s="80"/>
      <c r="I26" s="80"/>
      <c r="J26" s="80"/>
      <c r="K26" s="80"/>
      <c r="L26" s="80"/>
      <c r="M26" s="80"/>
      <c r="N26" s="80"/>
      <c r="O26" s="80"/>
      <c r="P26" s="80"/>
      <c r="Q26" s="80"/>
      <c r="R26" s="80"/>
      <c r="S26" s="80"/>
      <c r="T26" s="80"/>
      <c r="U26" s="80"/>
      <c r="V26" s="80"/>
      <c r="W26" s="80"/>
      <c r="X26" s="80"/>
      <c r="Y26" s="80"/>
      <c r="Z26" s="80"/>
    </row>
    <row r="28" spans="9:26" ht="15">
      <c r="I28" s="81"/>
      <c r="J28" s="81"/>
      <c r="K28" s="81"/>
      <c r="L28" s="81"/>
      <c r="M28" s="81"/>
      <c r="N28" s="81"/>
      <c r="O28" s="81"/>
      <c r="P28" s="81"/>
      <c r="Q28" s="81"/>
      <c r="R28" s="81"/>
      <c r="S28" s="81"/>
      <c r="T28" s="81"/>
      <c r="U28" s="81"/>
      <c r="V28" s="81"/>
      <c r="W28" s="81"/>
      <c r="X28" s="81"/>
      <c r="Y28" s="81"/>
      <c r="Z28" s="81"/>
    </row>
  </sheetData>
  <sheetProtection algorithmName="SHA-512" hashValue="HvnyIsjc7+Pq5Nn3jgQhJvuRgkaDbzxVuh8t4Awz7+JuWzvVIM5GLCHmKrudp81tZpI4WtkVOtfHJ0FaHYhsag==" saltValue="WPzbb/aDUyhu4pV/I+fL/A==" spinCount="100000" sheet="1" objects="1" scenarios="1" selectLockedCells="1"/>
  <mergeCells count="2">
    <mergeCell ref="A1:H1"/>
    <mergeCell ref="A3:H3"/>
  </mergeCells>
  <printOptions/>
  <pageMargins left="0.7086614173228347" right="0.7086614173228347" top="0.7480314960629921" bottom="0.7480314960629921" header="0.31496062992125984" footer="0.31496062992125984"/>
  <pageSetup horizontalDpi="600" verticalDpi="600" orientation="landscape" scale="50" r:id="rId1"/>
  <headerFooter>
    <oddHeader>&amp;C&amp;A</oddHeader>
    <oddFooter>&amp;CPage &amp;P of &amp;N</oddFooter>
  </headerFooter>
  <colBreaks count="1" manualBreakCount="1">
    <brk id="12"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workbookViewId="0" topLeftCell="A1">
      <selection activeCell="I28" sqref="I28"/>
    </sheetView>
  </sheetViews>
  <sheetFormatPr defaultColWidth="9.140625" defaultRowHeight="15"/>
  <cols>
    <col min="1" max="1" width="32.421875" style="121" customWidth="1"/>
    <col min="2" max="13" width="6.28125" style="121" customWidth="1"/>
    <col min="14" max="25" width="6.8515625" style="121" customWidth="1"/>
    <col min="26" max="37" width="6.57421875" style="121" customWidth="1"/>
    <col min="38" max="16384" width="9.140625" style="121" customWidth="1"/>
  </cols>
  <sheetData>
    <row r="1" spans="1:16" s="36" customFormat="1" ht="138.5" customHeight="1">
      <c r="A1" s="179" t="s">
        <v>87</v>
      </c>
      <c r="B1" s="179"/>
      <c r="C1" s="179"/>
      <c r="D1" s="179"/>
      <c r="E1" s="179"/>
      <c r="F1" s="179"/>
      <c r="G1" s="179"/>
      <c r="H1" s="179"/>
      <c r="I1" s="179"/>
      <c r="J1" s="179"/>
      <c r="K1" s="179"/>
      <c r="L1" s="179"/>
      <c r="M1" s="179"/>
      <c r="O1" s="227" t="s">
        <v>86</v>
      </c>
      <c r="P1" s="227"/>
    </row>
    <row r="2" spans="1:15" s="119" customFormat="1" ht="14.5" customHeight="1">
      <c r="A2" s="120"/>
      <c r="B2" s="120"/>
      <c r="C2" s="120"/>
      <c r="D2" s="120"/>
      <c r="E2" s="120"/>
      <c r="F2" s="120"/>
      <c r="G2" s="120"/>
      <c r="H2" s="120"/>
      <c r="I2" s="120"/>
      <c r="J2" s="120"/>
      <c r="K2" s="120"/>
      <c r="L2" s="120"/>
      <c r="M2" s="120"/>
      <c r="N2" s="120"/>
      <c r="O2" s="120"/>
    </row>
    <row r="3" spans="1:15" s="119" customFormat="1" ht="14.5" customHeight="1">
      <c r="A3" s="120"/>
      <c r="B3" s="120"/>
      <c r="C3" s="120"/>
      <c r="D3" s="120"/>
      <c r="E3" s="120"/>
      <c r="F3" s="120"/>
      <c r="G3" s="120"/>
      <c r="H3" s="120"/>
      <c r="I3" s="120"/>
      <c r="J3" s="120"/>
      <c r="K3" s="120"/>
      <c r="L3" s="120"/>
      <c r="M3" s="120"/>
      <c r="N3" s="120"/>
      <c r="O3" s="120"/>
    </row>
    <row r="4" spans="1:34" s="119" customFormat="1" ht="23.5" customHeight="1">
      <c r="A4" s="226" t="s">
        <v>90</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row>
    <row r="5" spans="1:37" ht="14">
      <c r="A5" s="216" t="s">
        <v>14</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row>
    <row r="6" spans="1:37" ht="11.5">
      <c r="A6" s="218" t="s">
        <v>15</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row>
    <row r="7" spans="1:37" ht="15" customHeight="1">
      <c r="A7" s="122" t="s">
        <v>16</v>
      </c>
      <c r="B7" s="220" t="s">
        <v>17</v>
      </c>
      <c r="C7" s="221"/>
      <c r="D7" s="221"/>
      <c r="E7" s="221"/>
      <c r="F7" s="221"/>
      <c r="G7" s="221"/>
      <c r="H7" s="221"/>
      <c r="I7" s="221"/>
      <c r="J7" s="221"/>
      <c r="K7" s="221"/>
      <c r="L7" s="221"/>
      <c r="M7" s="222"/>
      <c r="N7" s="223" t="s">
        <v>18</v>
      </c>
      <c r="O7" s="224"/>
      <c r="P7" s="224"/>
      <c r="Q7" s="224"/>
      <c r="R7" s="224"/>
      <c r="S7" s="224"/>
      <c r="T7" s="224"/>
      <c r="U7" s="224"/>
      <c r="V7" s="224"/>
      <c r="W7" s="224"/>
      <c r="X7" s="224"/>
      <c r="Y7" s="225"/>
      <c r="Z7" s="223" t="s">
        <v>19</v>
      </c>
      <c r="AA7" s="224"/>
      <c r="AB7" s="224"/>
      <c r="AC7" s="224"/>
      <c r="AD7" s="224"/>
      <c r="AE7" s="224"/>
      <c r="AF7" s="224"/>
      <c r="AG7" s="224"/>
      <c r="AH7" s="224"/>
      <c r="AI7" s="224"/>
      <c r="AJ7" s="224"/>
      <c r="AK7" s="225"/>
    </row>
    <row r="8" spans="1:37" ht="14">
      <c r="A8" s="123" t="s">
        <v>20</v>
      </c>
      <c r="B8" s="124" t="s">
        <v>0</v>
      </c>
      <c r="C8" s="125" t="s">
        <v>1</v>
      </c>
      <c r="D8" s="125" t="s">
        <v>2</v>
      </c>
      <c r="E8" s="125" t="s">
        <v>3</v>
      </c>
      <c r="F8" s="125" t="s">
        <v>4</v>
      </c>
      <c r="G8" s="125" t="s">
        <v>5</v>
      </c>
      <c r="H8" s="125" t="s">
        <v>6</v>
      </c>
      <c r="I8" s="125" t="s">
        <v>7</v>
      </c>
      <c r="J8" s="125" t="s">
        <v>8</v>
      </c>
      <c r="K8" s="125" t="s">
        <v>9</v>
      </c>
      <c r="L8" s="125" t="s">
        <v>10</v>
      </c>
      <c r="M8" s="126" t="s">
        <v>11</v>
      </c>
      <c r="N8" s="124" t="s">
        <v>0</v>
      </c>
      <c r="O8" s="125" t="s">
        <v>1</v>
      </c>
      <c r="P8" s="125" t="s">
        <v>2</v>
      </c>
      <c r="Q8" s="125" t="s">
        <v>3</v>
      </c>
      <c r="R8" s="125" t="s">
        <v>4</v>
      </c>
      <c r="S8" s="125" t="s">
        <v>5</v>
      </c>
      <c r="T8" s="125" t="s">
        <v>6</v>
      </c>
      <c r="U8" s="125" t="s">
        <v>7</v>
      </c>
      <c r="V8" s="125" t="s">
        <v>8</v>
      </c>
      <c r="W8" s="125" t="s">
        <v>9</v>
      </c>
      <c r="X8" s="125" t="s">
        <v>10</v>
      </c>
      <c r="Y8" s="126" t="s">
        <v>11</v>
      </c>
      <c r="Z8" s="124" t="s">
        <v>0</v>
      </c>
      <c r="AA8" s="125" t="s">
        <v>1</v>
      </c>
      <c r="AB8" s="125" t="s">
        <v>2</v>
      </c>
      <c r="AC8" s="125" t="s">
        <v>3</v>
      </c>
      <c r="AD8" s="125" t="s">
        <v>4</v>
      </c>
      <c r="AE8" s="125" t="s">
        <v>5</v>
      </c>
      <c r="AF8" s="125" t="s">
        <v>6</v>
      </c>
      <c r="AG8" s="125" t="s">
        <v>7</v>
      </c>
      <c r="AH8" s="125" t="s">
        <v>8</v>
      </c>
      <c r="AI8" s="125" t="s">
        <v>9</v>
      </c>
      <c r="AJ8" s="125" t="s">
        <v>10</v>
      </c>
      <c r="AK8" s="126" t="s">
        <v>11</v>
      </c>
    </row>
    <row r="9" spans="1:37" s="134" customFormat="1" ht="10.5">
      <c r="A9" s="143" t="s">
        <v>23</v>
      </c>
      <c r="B9" s="129">
        <v>107.8</v>
      </c>
      <c r="C9" s="130">
        <v>107.5</v>
      </c>
      <c r="D9" s="130">
        <v>107.7</v>
      </c>
      <c r="E9" s="130">
        <v>108.6</v>
      </c>
      <c r="F9" s="130">
        <v>107.9</v>
      </c>
      <c r="G9" s="130">
        <v>108.5</v>
      </c>
      <c r="H9" s="130">
        <v>108.5</v>
      </c>
      <c r="I9" s="130">
        <v>106.2</v>
      </c>
      <c r="J9" s="130">
        <v>106.4</v>
      </c>
      <c r="K9" s="130">
        <v>106.2</v>
      </c>
      <c r="L9" s="130">
        <v>106</v>
      </c>
      <c r="M9" s="131">
        <v>105.9</v>
      </c>
      <c r="N9" s="132">
        <v>106.6</v>
      </c>
      <c r="O9" s="130">
        <v>106.6</v>
      </c>
      <c r="P9" s="130">
        <v>108.4</v>
      </c>
      <c r="Q9" s="130">
        <v>110.5</v>
      </c>
      <c r="R9" s="130">
        <v>111.3</v>
      </c>
      <c r="S9" s="130">
        <v>114.7</v>
      </c>
      <c r="T9" s="130">
        <v>117</v>
      </c>
      <c r="U9" s="130">
        <v>119.7</v>
      </c>
      <c r="V9" s="130">
        <v>120.2</v>
      </c>
      <c r="W9" s="130">
        <v>122.2</v>
      </c>
      <c r="X9" s="130">
        <v>122.9</v>
      </c>
      <c r="Y9" s="133">
        <v>123</v>
      </c>
      <c r="Z9" s="129">
        <v>124.4</v>
      </c>
      <c r="AA9" s="130">
        <v>125.5</v>
      </c>
      <c r="AB9" s="130">
        <v>126.7</v>
      </c>
      <c r="AC9" s="144">
        <v>130.6</v>
      </c>
      <c r="AD9" s="144"/>
      <c r="AE9" s="144"/>
      <c r="AF9" s="144"/>
      <c r="AG9" s="144"/>
      <c r="AH9" s="144"/>
      <c r="AI9" s="144"/>
      <c r="AJ9" s="144"/>
      <c r="AK9" s="131"/>
    </row>
    <row r="10" spans="1:37" ht="15">
      <c r="A10" s="145"/>
      <c r="B10" s="146"/>
      <c r="C10" s="146"/>
      <c r="D10" s="146"/>
      <c r="E10" s="146"/>
      <c r="F10" s="146"/>
      <c r="G10" s="146"/>
      <c r="H10" s="146"/>
      <c r="I10" s="146"/>
      <c r="J10" s="146"/>
      <c r="K10" s="146"/>
      <c r="L10" s="146"/>
      <c r="M10" s="146"/>
      <c r="N10" s="147"/>
      <c r="O10" s="147"/>
      <c r="P10" s="147"/>
      <c r="Q10" s="147"/>
      <c r="R10" s="147"/>
      <c r="S10" s="147"/>
      <c r="T10" s="147"/>
      <c r="U10" s="147"/>
      <c r="V10" s="147"/>
      <c r="W10" s="147"/>
      <c r="X10" s="147"/>
      <c r="Y10" s="147"/>
      <c r="Z10" s="147"/>
      <c r="AA10" s="147"/>
      <c r="AB10" s="147"/>
      <c r="AC10" s="146"/>
      <c r="AD10" s="146"/>
      <c r="AE10" s="146"/>
      <c r="AF10" s="146"/>
      <c r="AG10" s="146"/>
      <c r="AH10" s="146"/>
      <c r="AI10" s="146"/>
      <c r="AJ10" s="146"/>
      <c r="AK10" s="146"/>
    </row>
    <row r="11" spans="1:37" ht="15">
      <c r="A11" s="145"/>
      <c r="B11" s="146"/>
      <c r="C11" s="146"/>
      <c r="D11" s="146"/>
      <c r="E11" s="146"/>
      <c r="F11" s="148"/>
      <c r="G11" s="148"/>
      <c r="H11" s="148"/>
      <c r="I11" s="146"/>
      <c r="J11" s="146"/>
      <c r="K11" s="146"/>
      <c r="L11" s="146"/>
      <c r="M11" s="146"/>
      <c r="N11" s="147"/>
      <c r="O11" s="147"/>
      <c r="P11" s="147"/>
      <c r="Q11" s="147"/>
      <c r="R11" s="147"/>
      <c r="S11" s="147"/>
      <c r="T11" s="147"/>
      <c r="U11" s="147"/>
      <c r="V11" s="147"/>
      <c r="W11" s="147"/>
      <c r="X11" s="147"/>
      <c r="Y11" s="147"/>
      <c r="Z11" s="147"/>
      <c r="AA11" s="147"/>
      <c r="AB11" s="147"/>
      <c r="AC11" s="146"/>
      <c r="AD11" s="146"/>
      <c r="AE11" s="146"/>
      <c r="AF11" s="146"/>
      <c r="AG11" s="146"/>
      <c r="AH11" s="146"/>
      <c r="AI11" s="146"/>
      <c r="AJ11" s="146"/>
      <c r="AK11" s="146"/>
    </row>
    <row r="12" spans="1:37" ht="15">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row>
    <row r="13" spans="1:37" ht="15">
      <c r="A13" s="146"/>
      <c r="B13" s="146"/>
      <c r="C13" s="146"/>
      <c r="D13" s="146"/>
      <c r="E13" s="146"/>
      <c r="F13" s="146"/>
      <c r="G13" s="146"/>
      <c r="H13" s="148"/>
      <c r="I13" s="148"/>
      <c r="J13" s="148"/>
      <c r="K13" s="148"/>
      <c r="L13" s="148"/>
      <c r="M13" s="148"/>
      <c r="N13" s="148"/>
      <c r="O13" s="148"/>
      <c r="P13" s="148"/>
      <c r="Q13" s="148"/>
      <c r="R13" s="148"/>
      <c r="S13" s="148"/>
      <c r="T13" s="148"/>
      <c r="U13" s="148"/>
      <c r="V13" s="148"/>
      <c r="W13" s="148"/>
      <c r="X13" s="148"/>
      <c r="Y13" s="148"/>
      <c r="Z13" s="148"/>
      <c r="AA13" s="148"/>
      <c r="AB13" s="146"/>
      <c r="AC13" s="146"/>
      <c r="AD13" s="146"/>
      <c r="AE13" s="146"/>
      <c r="AF13" s="146"/>
      <c r="AG13" s="146"/>
      <c r="AH13" s="146"/>
      <c r="AI13" s="146"/>
      <c r="AJ13" s="146"/>
      <c r="AK13" s="146"/>
    </row>
    <row r="14" spans="1:37" ht="15">
      <c r="A14" s="146"/>
      <c r="B14" s="146"/>
      <c r="C14" s="146"/>
      <c r="D14" s="146"/>
      <c r="E14" s="146"/>
      <c r="F14" s="146"/>
      <c r="G14" s="146"/>
      <c r="H14" s="148"/>
      <c r="I14" s="148"/>
      <c r="J14" s="148"/>
      <c r="K14" s="148"/>
      <c r="L14" s="148"/>
      <c r="M14" s="148"/>
      <c r="N14" s="148"/>
      <c r="O14" s="148"/>
      <c r="P14" s="148"/>
      <c r="Q14" s="148"/>
      <c r="R14" s="148"/>
      <c r="S14" s="148"/>
      <c r="T14" s="148"/>
      <c r="U14" s="148"/>
      <c r="V14" s="148"/>
      <c r="W14" s="148"/>
      <c r="X14" s="148"/>
      <c r="Y14" s="148"/>
      <c r="Z14" s="148"/>
      <c r="AA14" s="148"/>
      <c r="AB14" s="146"/>
      <c r="AC14" s="146"/>
      <c r="AD14" s="146"/>
      <c r="AE14" s="146"/>
      <c r="AF14" s="146"/>
      <c r="AG14" s="146"/>
      <c r="AH14" s="146"/>
      <c r="AI14" s="146"/>
      <c r="AJ14" s="146"/>
      <c r="AK14" s="146"/>
    </row>
    <row r="15" spans="1:37" ht="15">
      <c r="A15" s="146"/>
      <c r="B15" s="146"/>
      <c r="C15" s="146"/>
      <c r="D15" s="146"/>
      <c r="E15" s="146"/>
      <c r="F15" s="146"/>
      <c r="G15" s="146"/>
      <c r="H15" s="148"/>
      <c r="I15" s="148"/>
      <c r="J15" s="148"/>
      <c r="K15" s="148"/>
      <c r="L15" s="148"/>
      <c r="M15" s="148"/>
      <c r="N15" s="148"/>
      <c r="O15" s="148"/>
      <c r="P15" s="148"/>
      <c r="Q15" s="148"/>
      <c r="R15" s="148"/>
      <c r="S15" s="148"/>
      <c r="T15" s="148"/>
      <c r="U15" s="148"/>
      <c r="V15" s="148"/>
      <c r="W15" s="148"/>
      <c r="X15" s="148"/>
      <c r="Y15" s="148"/>
      <c r="Z15" s="148"/>
      <c r="AA15" s="148"/>
      <c r="AB15" s="146"/>
      <c r="AC15" s="146"/>
      <c r="AD15" s="146"/>
      <c r="AE15" s="146"/>
      <c r="AF15" s="146"/>
      <c r="AG15" s="146"/>
      <c r="AH15" s="146"/>
      <c r="AI15" s="146"/>
      <c r="AJ15" s="146"/>
      <c r="AK15" s="146"/>
    </row>
    <row r="16" spans="1:37" ht="15">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row>
    <row r="17" spans="1:37" ht="23.5" customHeight="1">
      <c r="A17" s="198" t="s">
        <v>91</v>
      </c>
      <c r="B17" s="198"/>
      <c r="C17" s="198"/>
      <c r="D17" s="198"/>
      <c r="E17" s="198"/>
      <c r="F17" s="198"/>
      <c r="G17" s="198"/>
      <c r="H17" s="198"/>
      <c r="I17" s="198"/>
      <c r="J17" s="198"/>
      <c r="K17" s="198"/>
      <c r="L17" s="198"/>
      <c r="M17" s="198"/>
      <c r="N17" s="198"/>
      <c r="O17" s="198"/>
      <c r="P17" s="198"/>
      <c r="Q17" s="198"/>
      <c r="R17" s="198"/>
      <c r="S17" s="198"/>
      <c r="T17" s="146"/>
      <c r="U17" s="146"/>
      <c r="V17" s="146"/>
      <c r="W17" s="146"/>
      <c r="X17" s="146"/>
      <c r="Y17" s="146"/>
      <c r="Z17" s="146"/>
      <c r="AA17" s="146"/>
      <c r="AB17" s="146"/>
      <c r="AC17" s="146"/>
      <c r="AD17" s="146"/>
      <c r="AE17" s="146"/>
      <c r="AF17" s="146"/>
      <c r="AG17" s="146"/>
      <c r="AH17" s="146"/>
      <c r="AI17" s="146"/>
      <c r="AJ17" s="146"/>
      <c r="AK17" s="146"/>
    </row>
    <row r="18" spans="1:37" ht="15">
      <c r="A18" s="146"/>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row>
    <row r="19" spans="1:37" ht="14">
      <c r="A19" s="209" t="s">
        <v>37</v>
      </c>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row>
    <row r="20" spans="1:37" ht="11.5">
      <c r="A20" s="211" t="s">
        <v>15</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row>
    <row r="21" spans="1:37" ht="15" customHeight="1">
      <c r="A21" s="149" t="s">
        <v>16</v>
      </c>
      <c r="B21" s="213" t="s">
        <v>17</v>
      </c>
      <c r="C21" s="214"/>
      <c r="D21" s="214"/>
      <c r="E21" s="214"/>
      <c r="F21" s="214"/>
      <c r="G21" s="214"/>
      <c r="H21" s="214"/>
      <c r="I21" s="214"/>
      <c r="J21" s="214"/>
      <c r="K21" s="214"/>
      <c r="L21" s="214"/>
      <c r="M21" s="215"/>
      <c r="N21" s="213" t="s">
        <v>18</v>
      </c>
      <c r="O21" s="214"/>
      <c r="P21" s="214"/>
      <c r="Q21" s="214"/>
      <c r="R21" s="214"/>
      <c r="S21" s="214"/>
      <c r="T21" s="214"/>
      <c r="U21" s="214"/>
      <c r="V21" s="214"/>
      <c r="W21" s="214"/>
      <c r="X21" s="214"/>
      <c r="Y21" s="215"/>
      <c r="Z21" s="213" t="s">
        <v>19</v>
      </c>
      <c r="AA21" s="214"/>
      <c r="AB21" s="214"/>
      <c r="AC21" s="214"/>
      <c r="AD21" s="214"/>
      <c r="AE21" s="214"/>
      <c r="AF21" s="214"/>
      <c r="AG21" s="214"/>
      <c r="AH21" s="214"/>
      <c r="AI21" s="214"/>
      <c r="AJ21" s="214"/>
      <c r="AK21" s="215"/>
    </row>
    <row r="22" spans="1:37" ht="14">
      <c r="A22" s="150" t="s">
        <v>42</v>
      </c>
      <c r="B22" s="151" t="s">
        <v>0</v>
      </c>
      <c r="C22" s="152" t="s">
        <v>1</v>
      </c>
      <c r="D22" s="152" t="s">
        <v>2</v>
      </c>
      <c r="E22" s="152" t="s">
        <v>3</v>
      </c>
      <c r="F22" s="152" t="s">
        <v>4</v>
      </c>
      <c r="G22" s="152" t="s">
        <v>5</v>
      </c>
      <c r="H22" s="152" t="s">
        <v>6</v>
      </c>
      <c r="I22" s="152" t="s">
        <v>7</v>
      </c>
      <c r="J22" s="152" t="s">
        <v>8</v>
      </c>
      <c r="K22" s="152" t="s">
        <v>9</v>
      </c>
      <c r="L22" s="152" t="s">
        <v>10</v>
      </c>
      <c r="M22" s="153" t="s">
        <v>11</v>
      </c>
      <c r="N22" s="151" t="s">
        <v>0</v>
      </c>
      <c r="O22" s="152" t="s">
        <v>1</v>
      </c>
      <c r="P22" s="152" t="s">
        <v>2</v>
      </c>
      <c r="Q22" s="152" t="s">
        <v>3</v>
      </c>
      <c r="R22" s="152" t="s">
        <v>4</v>
      </c>
      <c r="S22" s="152" t="s">
        <v>5</v>
      </c>
      <c r="T22" s="152" t="s">
        <v>6</v>
      </c>
      <c r="U22" s="152" t="s">
        <v>7</v>
      </c>
      <c r="V22" s="152" t="s">
        <v>8</v>
      </c>
      <c r="W22" s="152" t="s">
        <v>9</v>
      </c>
      <c r="X22" s="152" t="s">
        <v>10</v>
      </c>
      <c r="Y22" s="153" t="s">
        <v>11</v>
      </c>
      <c r="Z22" s="151" t="s">
        <v>0</v>
      </c>
      <c r="AA22" s="152" t="s">
        <v>1</v>
      </c>
      <c r="AB22" s="152" t="s">
        <v>2</v>
      </c>
      <c r="AC22" s="152" t="s">
        <v>3</v>
      </c>
      <c r="AD22" s="152" t="s">
        <v>4</v>
      </c>
      <c r="AE22" s="152" t="s">
        <v>5</v>
      </c>
      <c r="AF22" s="152" t="s">
        <v>6</v>
      </c>
      <c r="AG22" s="152" t="s">
        <v>7</v>
      </c>
      <c r="AH22" s="152" t="s">
        <v>8</v>
      </c>
      <c r="AI22" s="152" t="s">
        <v>9</v>
      </c>
      <c r="AJ22" s="152" t="s">
        <v>10</v>
      </c>
      <c r="AK22" s="153" t="s">
        <v>11</v>
      </c>
    </row>
    <row r="23" spans="1:37" ht="15">
      <c r="A23" s="142"/>
      <c r="B23" s="154"/>
      <c r="C23" s="142"/>
      <c r="D23" s="142"/>
      <c r="E23" s="142"/>
      <c r="F23" s="142"/>
      <c r="G23" s="142"/>
      <c r="H23" s="142"/>
      <c r="I23" s="142"/>
      <c r="J23" s="142"/>
      <c r="K23" s="142"/>
      <c r="L23" s="142"/>
      <c r="M23" s="127"/>
      <c r="N23" s="154"/>
      <c r="O23" s="142"/>
      <c r="P23" s="142"/>
      <c r="Q23" s="142"/>
      <c r="R23" s="142"/>
      <c r="S23" s="142"/>
      <c r="T23" s="142"/>
      <c r="U23" s="142"/>
      <c r="V23" s="142"/>
      <c r="W23" s="142"/>
      <c r="X23" s="142"/>
      <c r="Y23" s="127"/>
      <c r="Z23" s="154"/>
      <c r="AA23" s="142"/>
      <c r="AB23" s="142"/>
      <c r="AC23" s="142"/>
      <c r="AD23" s="142"/>
      <c r="AE23" s="142"/>
      <c r="AF23" s="142"/>
      <c r="AG23" s="142"/>
      <c r="AH23" s="142"/>
      <c r="AI23" s="142"/>
      <c r="AJ23" s="142"/>
      <c r="AK23" s="127"/>
    </row>
    <row r="24" spans="1:37" ht="15">
      <c r="A24" s="155" t="s">
        <v>26</v>
      </c>
      <c r="B24" s="135">
        <v>106.5</v>
      </c>
      <c r="C24" s="136">
        <v>102.9</v>
      </c>
      <c r="D24" s="136">
        <v>90.3</v>
      </c>
      <c r="E24" s="136">
        <v>85.4</v>
      </c>
      <c r="F24" s="136">
        <v>84.6</v>
      </c>
      <c r="G24" s="136">
        <v>90.2</v>
      </c>
      <c r="H24" s="136">
        <v>91.5</v>
      </c>
      <c r="I24" s="136">
        <v>91.6</v>
      </c>
      <c r="J24" s="136">
        <v>87.4</v>
      </c>
      <c r="K24" s="136">
        <v>88.9</v>
      </c>
      <c r="L24" s="136">
        <v>90</v>
      </c>
      <c r="M24" s="137">
        <v>92.9</v>
      </c>
      <c r="N24" s="135">
        <v>95.9</v>
      </c>
      <c r="O24" s="136">
        <v>98.6</v>
      </c>
      <c r="P24" s="136">
        <v>101.8</v>
      </c>
      <c r="Q24" s="136">
        <v>99.8</v>
      </c>
      <c r="R24" s="136">
        <v>103.7</v>
      </c>
      <c r="S24" s="136">
        <v>105.7</v>
      </c>
      <c r="T24" s="136">
        <v>108.2</v>
      </c>
      <c r="U24" s="136">
        <v>106.8</v>
      </c>
      <c r="V24" s="136">
        <v>108.7</v>
      </c>
      <c r="W24" s="136">
        <v>116.6</v>
      </c>
      <c r="X24" s="136">
        <v>115.8</v>
      </c>
      <c r="Y24" s="137">
        <v>112.9</v>
      </c>
      <c r="Z24" s="138">
        <v>118.3</v>
      </c>
      <c r="AA24" s="136">
        <v>124.1</v>
      </c>
      <c r="AB24" s="136">
        <v>148.7</v>
      </c>
      <c r="AC24" s="142">
        <v>144</v>
      </c>
      <c r="AD24" s="142"/>
      <c r="AE24" s="142"/>
      <c r="AF24" s="142"/>
      <c r="AG24" s="142"/>
      <c r="AH24" s="142"/>
      <c r="AI24" s="142"/>
      <c r="AJ24" s="142"/>
      <c r="AK24" s="127"/>
    </row>
    <row r="25" spans="1:37" ht="15">
      <c r="A25" s="156"/>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40"/>
      <c r="AA25" s="139"/>
      <c r="AB25" s="139"/>
      <c r="AC25" s="128"/>
      <c r="AD25" s="128"/>
      <c r="AE25" s="128"/>
      <c r="AF25" s="128"/>
      <c r="AG25" s="128"/>
      <c r="AH25" s="128"/>
      <c r="AI25" s="128"/>
      <c r="AJ25" s="128"/>
      <c r="AK25" s="128"/>
    </row>
    <row r="26" spans="1:37" ht="15">
      <c r="A26" s="156"/>
      <c r="B26" s="139"/>
      <c r="C26" s="139"/>
      <c r="D26" s="139"/>
      <c r="E26" s="139"/>
      <c r="F26" s="139"/>
      <c r="G26" s="139"/>
      <c r="H26" s="139"/>
      <c r="I26" s="139"/>
      <c r="J26" s="139"/>
      <c r="K26" s="139"/>
      <c r="L26" s="139"/>
      <c r="M26" s="148"/>
      <c r="N26" s="139"/>
      <c r="O26" s="139"/>
      <c r="P26" s="139"/>
      <c r="Q26" s="139"/>
      <c r="R26" s="139"/>
      <c r="S26" s="139"/>
      <c r="T26" s="139"/>
      <c r="U26" s="139"/>
      <c r="V26" s="139"/>
      <c r="W26" s="139"/>
      <c r="X26" s="139"/>
      <c r="Y26" s="139"/>
      <c r="Z26" s="140"/>
      <c r="AA26" s="139"/>
      <c r="AB26" s="139"/>
      <c r="AC26" s="128"/>
      <c r="AD26" s="128"/>
      <c r="AE26" s="128"/>
      <c r="AF26" s="128"/>
      <c r="AG26" s="128"/>
      <c r="AH26" s="128"/>
      <c r="AI26" s="128"/>
      <c r="AJ26" s="128"/>
      <c r="AK26" s="128"/>
    </row>
    <row r="27" spans="1:37" ht="15">
      <c r="A27" s="156"/>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40"/>
      <c r="AA27" s="139"/>
      <c r="AB27" s="139"/>
      <c r="AC27" s="128"/>
      <c r="AD27" s="128"/>
      <c r="AE27" s="128"/>
      <c r="AF27" s="128"/>
      <c r="AG27" s="128"/>
      <c r="AH27" s="128"/>
      <c r="AI27" s="128"/>
      <c r="AJ27" s="128"/>
      <c r="AK27" s="128"/>
    </row>
    <row r="28" spans="1:37" ht="15">
      <c r="A28" s="156"/>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40"/>
      <c r="AA28" s="139"/>
      <c r="AB28" s="139"/>
      <c r="AC28" s="128"/>
      <c r="AD28" s="128"/>
      <c r="AE28" s="128"/>
      <c r="AF28" s="128"/>
      <c r="AG28" s="128"/>
      <c r="AH28" s="128"/>
      <c r="AI28" s="128"/>
      <c r="AJ28" s="128"/>
      <c r="AK28" s="128"/>
    </row>
    <row r="29" spans="1:37" ht="15">
      <c r="A29" s="156"/>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40"/>
      <c r="AA29" s="139"/>
      <c r="AB29" s="139"/>
      <c r="AC29" s="128"/>
      <c r="AD29" s="128"/>
      <c r="AE29" s="128"/>
      <c r="AF29" s="128"/>
      <c r="AG29" s="128"/>
      <c r="AH29" s="128"/>
      <c r="AI29" s="128"/>
      <c r="AJ29" s="128"/>
      <c r="AK29" s="128"/>
    </row>
    <row r="30" spans="1:37" ht="15">
      <c r="A30" s="156"/>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40"/>
      <c r="AA30" s="139"/>
      <c r="AB30" s="139"/>
      <c r="AC30" s="128"/>
      <c r="AD30" s="128"/>
      <c r="AE30" s="128"/>
      <c r="AF30" s="128"/>
      <c r="AG30" s="128"/>
      <c r="AH30" s="128"/>
      <c r="AI30" s="128"/>
      <c r="AJ30" s="128"/>
      <c r="AK30" s="128"/>
    </row>
    <row r="31" spans="1:37" ht="15">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row>
    <row r="32" spans="1:37" s="141" customFormat="1" ht="23.5">
      <c r="A32" s="198" t="s">
        <v>92</v>
      </c>
      <c r="B32" s="198"/>
      <c r="C32" s="198"/>
      <c r="D32" s="198"/>
      <c r="E32" s="198"/>
      <c r="F32" s="198"/>
      <c r="G32" s="198"/>
      <c r="H32" s="198"/>
      <c r="I32" s="198"/>
      <c r="J32" s="198"/>
      <c r="K32" s="198"/>
      <c r="L32" s="198"/>
      <c r="M32" s="198"/>
      <c r="N32" s="198"/>
      <c r="O32" s="198"/>
      <c r="P32" s="198"/>
      <c r="Q32" s="198"/>
      <c r="R32" s="198"/>
      <c r="S32" s="198"/>
      <c r="T32" s="157"/>
      <c r="U32" s="157"/>
      <c r="V32" s="157"/>
      <c r="W32" s="157"/>
      <c r="X32" s="157"/>
      <c r="Y32" s="157"/>
      <c r="Z32" s="157"/>
      <c r="AA32" s="157"/>
      <c r="AB32" s="157"/>
      <c r="AC32" s="157"/>
      <c r="AD32" s="157"/>
      <c r="AE32" s="157"/>
      <c r="AF32" s="157"/>
      <c r="AG32" s="157"/>
      <c r="AH32" s="157"/>
      <c r="AI32" s="157"/>
      <c r="AJ32" s="157"/>
      <c r="AK32" s="157"/>
    </row>
    <row r="33" spans="1:37" ht="14">
      <c r="A33" s="199" t="s">
        <v>38</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row>
    <row r="34" spans="1:37" ht="11.5">
      <c r="A34" s="201" t="s">
        <v>29</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row>
    <row r="35" spans="1:37" ht="15" customHeight="1">
      <c r="A35" s="158" t="s">
        <v>16</v>
      </c>
      <c r="B35" s="203" t="s">
        <v>17</v>
      </c>
      <c r="C35" s="204"/>
      <c r="D35" s="204"/>
      <c r="E35" s="204"/>
      <c r="F35" s="204"/>
      <c r="G35" s="204"/>
      <c r="H35" s="204"/>
      <c r="I35" s="204"/>
      <c r="J35" s="204"/>
      <c r="K35" s="204"/>
      <c r="L35" s="204"/>
      <c r="M35" s="205"/>
      <c r="N35" s="203" t="s">
        <v>18</v>
      </c>
      <c r="O35" s="204"/>
      <c r="P35" s="204"/>
      <c r="Q35" s="204"/>
      <c r="R35" s="204"/>
      <c r="S35" s="204"/>
      <c r="T35" s="204"/>
      <c r="U35" s="204"/>
      <c r="V35" s="204"/>
      <c r="W35" s="204"/>
      <c r="X35" s="204"/>
      <c r="Y35" s="205"/>
      <c r="Z35" s="206" t="s">
        <v>19</v>
      </c>
      <c r="AA35" s="207"/>
      <c r="AB35" s="207"/>
      <c r="AC35" s="207"/>
      <c r="AD35" s="207"/>
      <c r="AE35" s="207"/>
      <c r="AF35" s="207"/>
      <c r="AG35" s="207"/>
      <c r="AH35" s="207"/>
      <c r="AI35" s="207"/>
      <c r="AJ35" s="207"/>
      <c r="AK35" s="208"/>
    </row>
    <row r="36" spans="1:37" ht="14">
      <c r="A36" s="159" t="s">
        <v>53</v>
      </c>
      <c r="B36" s="160" t="s">
        <v>0</v>
      </c>
      <c r="C36" s="161" t="s">
        <v>1</v>
      </c>
      <c r="D36" s="161" t="s">
        <v>2</v>
      </c>
      <c r="E36" s="161" t="s">
        <v>3</v>
      </c>
      <c r="F36" s="161" t="s">
        <v>4</v>
      </c>
      <c r="G36" s="161" t="s">
        <v>5</v>
      </c>
      <c r="H36" s="161" t="s">
        <v>6</v>
      </c>
      <c r="I36" s="161" t="s">
        <v>7</v>
      </c>
      <c r="J36" s="161" t="s">
        <v>8</v>
      </c>
      <c r="K36" s="161" t="s">
        <v>9</v>
      </c>
      <c r="L36" s="161" t="s">
        <v>10</v>
      </c>
      <c r="M36" s="162" t="s">
        <v>11</v>
      </c>
      <c r="N36" s="160" t="s">
        <v>0</v>
      </c>
      <c r="O36" s="161" t="s">
        <v>1</v>
      </c>
      <c r="P36" s="161" t="s">
        <v>2</v>
      </c>
      <c r="Q36" s="161" t="s">
        <v>3</v>
      </c>
      <c r="R36" s="161" t="s">
        <v>4</v>
      </c>
      <c r="S36" s="161" t="s">
        <v>5</v>
      </c>
      <c r="T36" s="161" t="s">
        <v>6</v>
      </c>
      <c r="U36" s="161" t="s">
        <v>7</v>
      </c>
      <c r="V36" s="161" t="s">
        <v>8</v>
      </c>
      <c r="W36" s="161" t="s">
        <v>9</v>
      </c>
      <c r="X36" s="161" t="s">
        <v>10</v>
      </c>
      <c r="Y36" s="162" t="s">
        <v>11</v>
      </c>
      <c r="Z36" s="160" t="s">
        <v>0</v>
      </c>
      <c r="AA36" s="161" t="s">
        <v>1</v>
      </c>
      <c r="AB36" s="161" t="s">
        <v>2</v>
      </c>
      <c r="AC36" s="161" t="s">
        <v>3</v>
      </c>
      <c r="AD36" s="161" t="s">
        <v>4</v>
      </c>
      <c r="AE36" s="161" t="s">
        <v>5</v>
      </c>
      <c r="AF36" s="161" t="s">
        <v>6</v>
      </c>
      <c r="AG36" s="161" t="s">
        <v>7</v>
      </c>
      <c r="AH36" s="161" t="s">
        <v>8</v>
      </c>
      <c r="AI36" s="161" t="s">
        <v>9</v>
      </c>
      <c r="AJ36" s="161" t="s">
        <v>10</v>
      </c>
      <c r="AK36" s="162" t="s">
        <v>11</v>
      </c>
    </row>
    <row r="37" spans="1:37" ht="15">
      <c r="A37" s="142"/>
      <c r="B37" s="154"/>
      <c r="C37" s="142"/>
      <c r="D37" s="142"/>
      <c r="E37" s="142"/>
      <c r="F37" s="142"/>
      <c r="G37" s="142"/>
      <c r="H37" s="142"/>
      <c r="I37" s="142"/>
      <c r="J37" s="142"/>
      <c r="K37" s="142"/>
      <c r="L37" s="142"/>
      <c r="M37" s="127"/>
      <c r="N37" s="154"/>
      <c r="O37" s="142"/>
      <c r="P37" s="142"/>
      <c r="Q37" s="142"/>
      <c r="R37" s="142"/>
      <c r="S37" s="142"/>
      <c r="T37" s="142"/>
      <c r="U37" s="142"/>
      <c r="V37" s="142"/>
      <c r="W37" s="142"/>
      <c r="X37" s="142"/>
      <c r="Y37" s="127"/>
      <c r="Z37" s="154"/>
      <c r="AA37" s="142"/>
      <c r="AB37" s="142"/>
      <c r="AC37" s="142"/>
      <c r="AD37" s="142"/>
      <c r="AE37" s="142"/>
      <c r="AF37" s="142"/>
      <c r="AG37" s="142"/>
      <c r="AH37" s="142"/>
      <c r="AI37" s="142"/>
      <c r="AJ37" s="142"/>
      <c r="AK37" s="127"/>
    </row>
    <row r="38" spans="1:37" ht="15">
      <c r="A38" s="142" t="s">
        <v>28</v>
      </c>
      <c r="B38" s="154">
        <v>112</v>
      </c>
      <c r="C38" s="142">
        <v>112</v>
      </c>
      <c r="D38" s="142">
        <v>112</v>
      </c>
      <c r="E38" s="142">
        <v>110.7</v>
      </c>
      <c r="F38" s="142">
        <v>109.5</v>
      </c>
      <c r="G38" s="142">
        <v>109.3</v>
      </c>
      <c r="H38" s="142">
        <v>109.3</v>
      </c>
      <c r="I38" s="142">
        <v>109.3</v>
      </c>
      <c r="J38" s="142">
        <v>109.3</v>
      </c>
      <c r="K38" s="142">
        <v>116.3</v>
      </c>
      <c r="L38" s="142">
        <v>116.3</v>
      </c>
      <c r="M38" s="127">
        <v>116.3</v>
      </c>
      <c r="N38" s="154">
        <v>116.3</v>
      </c>
      <c r="O38" s="142">
        <v>116.3</v>
      </c>
      <c r="P38" s="142">
        <v>116.3</v>
      </c>
      <c r="Q38" s="142">
        <v>119.8</v>
      </c>
      <c r="R38" s="142">
        <v>119.8</v>
      </c>
      <c r="S38" s="142">
        <v>119.8</v>
      </c>
      <c r="T38" s="142">
        <v>121.6</v>
      </c>
      <c r="U38" s="142">
        <v>129.9</v>
      </c>
      <c r="V38" s="142">
        <v>131.7</v>
      </c>
      <c r="W38" s="142">
        <v>134.3</v>
      </c>
      <c r="X38" s="142">
        <v>140.6</v>
      </c>
      <c r="Y38" s="127">
        <v>142.4</v>
      </c>
      <c r="Z38" s="154">
        <v>142.4</v>
      </c>
      <c r="AA38" s="142">
        <v>142.2</v>
      </c>
      <c r="AB38" s="142">
        <v>142.2</v>
      </c>
      <c r="AC38" s="142">
        <v>153.1</v>
      </c>
      <c r="AD38" s="142"/>
      <c r="AE38" s="142"/>
      <c r="AF38" s="142"/>
      <c r="AG38" s="142"/>
      <c r="AH38" s="142"/>
      <c r="AI38" s="142"/>
      <c r="AJ38" s="142"/>
      <c r="AK38" s="127"/>
    </row>
    <row r="39" spans="1:37" ht="15">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row>
    <row r="40" spans="1:37" ht="15">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row>
    <row r="41" spans="1:37" ht="15">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row>
    <row r="42" spans="1:37" ht="15">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row>
    <row r="43" spans="1:37" ht="15">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row>
    <row r="44" spans="1:37" ht="15">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row>
    <row r="45" spans="1:37" ht="15">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row>
    <row r="46" spans="1:37" ht="15">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row>
    <row r="47" spans="1:37" ht="15">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row>
    <row r="48" spans="1:37" ht="15">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row>
    <row r="49" spans="1:37" ht="15">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row>
    <row r="50" spans="1:37" ht="15">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row>
    <row r="51" spans="1:37" ht="1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row>
    <row r="52" spans="1:37" ht="15">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row>
    <row r="53" spans="1:37" ht="15">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row>
    <row r="54" spans="1:37" ht="1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row>
    <row r="55" spans="1:37" ht="1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row>
    <row r="56" spans="1:37" ht="15">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row>
    <row r="57" spans="1:37" ht="15">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row>
    <row r="58" spans="1:37" ht="15">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row>
    <row r="59" spans="1:37" ht="15">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row>
    <row r="60" spans="1:37" ht="15">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row>
    <row r="61" spans="1:37" ht="15">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row>
    <row r="62" spans="1:37" ht="15">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row>
    <row r="63" spans="1:37" ht="15">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row>
    <row r="64" spans="1:37" ht="15">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row>
    <row r="65" spans="1:37" ht="15">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row>
    <row r="66" spans="1:37" ht="15">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row>
    <row r="67" spans="1:37" ht="15">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row>
    <row r="68" spans="1:37" ht="15">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row>
  </sheetData>
  <mergeCells count="20">
    <mergeCell ref="A1:M1"/>
    <mergeCell ref="A19:AK19"/>
    <mergeCell ref="A20:AK20"/>
    <mergeCell ref="B21:M21"/>
    <mergeCell ref="N21:Y21"/>
    <mergeCell ref="Z21:AK21"/>
    <mergeCell ref="A5:AK5"/>
    <mergeCell ref="A6:AK6"/>
    <mergeCell ref="B7:M7"/>
    <mergeCell ref="N7:Y7"/>
    <mergeCell ref="Z7:AK7"/>
    <mergeCell ref="A4:AH4"/>
    <mergeCell ref="A17:S17"/>
    <mergeCell ref="O1:P1"/>
    <mergeCell ref="A32:S32"/>
    <mergeCell ref="A33:AK33"/>
    <mergeCell ref="A34:AK34"/>
    <mergeCell ref="B35:M35"/>
    <mergeCell ref="N35:Y35"/>
    <mergeCell ref="Z35:AK35"/>
  </mergeCells>
  <hyperlinks>
    <hyperlink ref="A7" r:id="rId1" display="https://www.cso.ie/en/statistics/prices/wholesalepriceindex/"/>
    <hyperlink ref="A21" r:id="rId2" display="https://www.cso.ie/en/statistics/prices/wholesalepriceindex/"/>
    <hyperlink ref="A35" r:id="rId3" display="https://www.cso.ie/en/statistics/prices/archive/releasearchive2022/"/>
  </hyperlinks>
  <printOptions/>
  <pageMargins left="0.7" right="0.7" top="0.75" bottom="0.75" header="0.3" footer="0.3"/>
  <pageSetup horizontalDpi="600" verticalDpi="600"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topLeftCell="A1">
      <selection activeCell="A15" sqref="A15"/>
    </sheetView>
  </sheetViews>
  <sheetFormatPr defaultColWidth="9.140625" defaultRowHeight="15"/>
  <cols>
    <col min="1" max="1" width="35.8515625" style="0" customWidth="1"/>
  </cols>
  <sheetData>
    <row r="1" ht="15">
      <c r="A1" s="1"/>
    </row>
    <row r="2" ht="15">
      <c r="A2" s="2" t="s">
        <v>44</v>
      </c>
    </row>
    <row r="3" ht="15">
      <c r="A3" s="5" t="s">
        <v>21</v>
      </c>
    </row>
    <row r="4" ht="15">
      <c r="A4" s="6" t="s">
        <v>45</v>
      </c>
    </row>
    <row r="5" ht="15">
      <c r="A5" s="7" t="s">
        <v>46</v>
      </c>
    </row>
    <row r="6" ht="15">
      <c r="A6" s="6" t="s">
        <v>47</v>
      </c>
    </row>
    <row r="7" ht="15">
      <c r="A7" s="6" t="s">
        <v>48</v>
      </c>
    </row>
    <row r="8" ht="15">
      <c r="A8" s="8" t="s">
        <v>49</v>
      </c>
    </row>
    <row r="9" ht="15">
      <c r="A9" s="6" t="s">
        <v>50</v>
      </c>
    </row>
    <row r="10" ht="15">
      <c r="A10" s="9" t="s">
        <v>22</v>
      </c>
    </row>
    <row r="11" ht="17.5" customHeight="1">
      <c r="A11" s="10" t="s">
        <v>51</v>
      </c>
    </row>
    <row r="12" s="3" customFormat="1" ht="17.5" customHeight="1">
      <c r="A12" s="11" t="s">
        <v>52</v>
      </c>
    </row>
    <row r="13" ht="15">
      <c r="A13" s="11" t="s">
        <v>76</v>
      </c>
    </row>
    <row r="14" ht="15">
      <c r="A14" s="86" t="s">
        <v>74</v>
      </c>
    </row>
  </sheetData>
  <dataValidations count="1">
    <dataValidation type="list" allowBlank="1" showInputMessage="1" showErrorMessage="1" sqref="A5">
      <formula1>$A$3:$A$13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Mitchell (OGP)</dc:creator>
  <cp:keywords/>
  <dc:description/>
  <cp:lastModifiedBy>Charles Mitchell (OGP)</cp:lastModifiedBy>
  <cp:lastPrinted>2022-05-24T12:05:13Z</cp:lastPrinted>
  <dcterms:created xsi:type="dcterms:W3CDTF">2022-04-11T07:06:53Z</dcterms:created>
  <dcterms:modified xsi:type="dcterms:W3CDTF">2022-06-03T12:31:10Z</dcterms:modified>
  <cp:category/>
  <cp:version/>
  <cp:contentType/>
  <cp:contentStatus/>
</cp:coreProperties>
</file>